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Tables/pivotTable3.xml" ContentType="application/vnd.openxmlformats-officedocument.spreadsheetml.pivotTable+xml"/>
  <Override PartName="/xl/pivotTables/pivotTable2.xml" ContentType="application/vnd.openxmlformats-officedocument.spreadsheetml.pivotTable+xml"/>
  <Override PartName="/xl/worksheets/sheet1.xml" ContentType="application/vnd.openxmlformats-officedocument.spreadsheetml.worksheet+xml"/>
  <Override PartName="/xl/theme/theme1.xml" ContentType="application/vnd.openxmlformats-officedocument.theme+xml"/>
  <Override PartName="/xl/pivotTables/pivotTable1.xml" ContentType="application/vnd.openxmlformats-officedocument.spreadsheetml.pivotTable+xml"/>
  <Override PartName="/xl/sharedStrings.xml" ContentType="application/vnd.openxmlformats-officedocument.spreadsheetml.sharedStrings+xml"/>
  <Override PartName="/xl/drawings/drawing1.xml" ContentType="application/vnd.openxmlformats-officedocument.drawing+xml"/>
  <Override PartName="/xl/styles.xml" ContentType="application/vnd.openxmlformats-officedocument.spreadsheetml.styles+xml"/>
  <Override PartName="/docProps/app.xml" ContentType="application/vnd.openxmlformats-officedocument.extended-properties+xml"/>
  <Override PartName="/xl/pivotCache/pivotCacheRecords2.xml" ContentType="application/vnd.openxmlformats-officedocument.spreadsheetml.pivotCacheRecords+xml"/>
  <Override PartName="/xl/pivotCache/pivotCacheRecords1.xml" ContentType="application/vnd.openxmlformats-officedocument.spreadsheetml.pivotCacheRecords+xml"/>
  <Override PartName="/xl/pivotCache/pivotCacheDefinition1.xml" ContentType="application/vnd.openxmlformats-officedocument.spreadsheetml.pivotCacheDefinition+xml"/>
  <Override PartName="/xl/pivotCache/pivotCacheDefinition2.xml" ContentType="application/vnd.openxmlformats-officedocument.spreadsheetml.pivotCacheDefinition+xml"/>
  <Override PartName="/xl/calcChain.xml" ContentType="application/vnd.openxmlformats-officedocument.spreadsheetml.calcChain+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hidePivotFieldList="1" defaultThemeVersion="124226"/>
  <mc:AlternateContent xmlns:mc="http://schemas.openxmlformats.org/markup-compatibility/2006">
    <mc:Choice Requires="x15">
      <x15ac:absPath xmlns:x15ac="http://schemas.microsoft.com/office/spreadsheetml/2010/11/ac" url="W:\ADULT EDUCATION BLOCK GRANT\Web Content\Funding\2015-2016\"/>
    </mc:Choice>
  </mc:AlternateContent>
  <bookViews>
    <workbookView xWindow="4296" yWindow="1404" windowWidth="32760" windowHeight="19344" tabRatio="854"/>
  </bookViews>
  <sheets>
    <sheet name="Funding Chart" sheetId="21" r:id="rId1"/>
    <sheet name="Notes on Funding Sources" sheetId="22" r:id="rId2"/>
    <sheet name="Source Data" sheetId="5" state="hidden" r:id="rId3"/>
    <sheet name="ddLIst" sheetId="30" state="hidden" r:id="rId4"/>
  </sheets>
  <definedNames>
    <definedName name="_xlnm._FilterDatabase" localSheetId="3" hidden="1">ddLIst!#REF!</definedName>
    <definedName name="_xlnm._FilterDatabase" localSheetId="2" hidden="1">'Source Data'!$A$1:$K$1335</definedName>
    <definedName name="ddConsortium">ddLIst!$A$2:$A$73</definedName>
    <definedName name="ddType">ddLIst!$C$2:$C$7</definedName>
    <definedName name="_xlnm.Print_Titles" localSheetId="2">'Source Data'!$1:$1</definedName>
  </definedNames>
  <calcPr calcId="162913"/>
  <pivotCaches>
    <pivotCache cacheId="0" r:id="rId5"/>
    <pivotCache cacheId="1" r:id="rId6"/>
  </pivotCaches>
  <extLst>
    <ext xmlns:mx="http://schemas.microsoft.com/office/mac/excel/2008/main" uri="{7523E5D3-25F3-A5E0-1632-64F254C22452}">
      <mx:ArchID Flags="2"/>
    </ext>
  </extLst>
</workbook>
</file>

<file path=xl/calcChain.xml><?xml version="1.0" encoding="utf-8"?>
<calcChain xmlns="http://schemas.openxmlformats.org/spreadsheetml/2006/main">
  <c r="A1276" i="5" l="1"/>
  <c r="A1277" i="5"/>
  <c r="A1278" i="5"/>
  <c r="A1279" i="5"/>
  <c r="A1280" i="5"/>
  <c r="A1281" i="5"/>
  <c r="A1282" i="5"/>
  <c r="A1283" i="5"/>
  <c r="A1284" i="5"/>
  <c r="A1285" i="5"/>
  <c r="A2" i="5"/>
  <c r="A3" i="5"/>
  <c r="A4" i="5"/>
  <c r="A5" i="5"/>
  <c r="A6" i="5"/>
  <c r="A7" i="5"/>
  <c r="A8" i="5"/>
  <c r="A9" i="5"/>
  <c r="A10" i="5"/>
  <c r="A11" i="5"/>
  <c r="A12" i="5"/>
  <c r="A13" i="5"/>
  <c r="A14" i="5"/>
  <c r="A15" i="5"/>
  <c r="A16" i="5"/>
  <c r="A17" i="5"/>
  <c r="A18" i="5"/>
  <c r="A19" i="5"/>
  <c r="A20" i="5"/>
  <c r="A21" i="5"/>
  <c r="A22" i="5"/>
  <c r="A23" i="5"/>
  <c r="A24" i="5"/>
  <c r="A25" i="5"/>
  <c r="A26" i="5"/>
  <c r="A27" i="5"/>
  <c r="A28" i="5"/>
  <c r="A29" i="5"/>
  <c r="A30" i="5"/>
  <c r="A31" i="5"/>
  <c r="A32" i="5"/>
  <c r="A33" i="5"/>
  <c r="A34" i="5"/>
  <c r="A35" i="5"/>
  <c r="A36" i="5"/>
  <c r="A37" i="5"/>
  <c r="A38" i="5"/>
  <c r="A39" i="5"/>
  <c r="A40" i="5"/>
  <c r="A41" i="5"/>
  <c r="A42" i="5"/>
  <c r="A43" i="5"/>
  <c r="A44" i="5"/>
  <c r="A45" i="5"/>
  <c r="A46" i="5"/>
  <c r="A47" i="5"/>
  <c r="A48" i="5"/>
  <c r="A49" i="5"/>
  <c r="A50" i="5"/>
  <c r="A51" i="5"/>
  <c r="A52" i="5"/>
  <c r="A53" i="5"/>
  <c r="A54" i="5"/>
  <c r="A55" i="5"/>
  <c r="A56" i="5"/>
  <c r="A57" i="5"/>
  <c r="A58" i="5"/>
  <c r="A59" i="5"/>
  <c r="A60" i="5"/>
  <c r="A61" i="5"/>
  <c r="A62" i="5"/>
  <c r="A63" i="5"/>
  <c r="A64" i="5"/>
  <c r="A65" i="5"/>
  <c r="A66" i="5"/>
  <c r="A67" i="5"/>
  <c r="A68" i="5"/>
  <c r="A69" i="5"/>
  <c r="A70" i="5"/>
  <c r="A71" i="5"/>
  <c r="A72" i="5"/>
  <c r="A73" i="5"/>
  <c r="A74" i="5"/>
  <c r="A75" i="5"/>
  <c r="A76" i="5"/>
  <c r="A77" i="5"/>
  <c r="A78" i="5"/>
  <c r="A79" i="5"/>
  <c r="A80" i="5"/>
  <c r="A81" i="5"/>
  <c r="A82" i="5"/>
  <c r="A83" i="5"/>
  <c r="A84" i="5"/>
  <c r="A85" i="5"/>
  <c r="A86" i="5"/>
  <c r="A87" i="5"/>
  <c r="A88" i="5"/>
  <c r="A89" i="5"/>
  <c r="A90" i="5"/>
  <c r="A91" i="5"/>
  <c r="A92" i="5"/>
  <c r="A93" i="5"/>
  <c r="A94" i="5"/>
  <c r="A95" i="5"/>
  <c r="A96" i="5"/>
  <c r="A97" i="5"/>
  <c r="A98" i="5"/>
  <c r="A99" i="5"/>
  <c r="A100" i="5"/>
  <c r="A101" i="5"/>
  <c r="A102" i="5"/>
  <c r="A103" i="5"/>
  <c r="A104" i="5"/>
  <c r="A105" i="5"/>
  <c r="A106" i="5"/>
  <c r="A107" i="5"/>
  <c r="A108" i="5"/>
  <c r="A109" i="5"/>
  <c r="A110" i="5"/>
  <c r="A111" i="5"/>
  <c r="A112" i="5"/>
  <c r="A113" i="5"/>
  <c r="A114" i="5"/>
  <c r="A115" i="5"/>
  <c r="A116" i="5"/>
  <c r="A117" i="5"/>
  <c r="A118" i="5"/>
  <c r="A119" i="5"/>
  <c r="A120" i="5"/>
  <c r="A121" i="5"/>
  <c r="A122" i="5"/>
  <c r="A123" i="5"/>
  <c r="A124" i="5"/>
  <c r="A125" i="5"/>
  <c r="A126" i="5"/>
  <c r="A127" i="5"/>
  <c r="A128" i="5"/>
  <c r="A129" i="5"/>
  <c r="A130" i="5"/>
  <c r="A131" i="5"/>
  <c r="A132" i="5"/>
  <c r="A133" i="5"/>
  <c r="A134" i="5"/>
  <c r="A135" i="5"/>
  <c r="A136" i="5"/>
  <c r="A137" i="5"/>
  <c r="A138" i="5"/>
  <c r="A139" i="5"/>
  <c r="A140" i="5"/>
  <c r="A141" i="5"/>
  <c r="A142" i="5"/>
  <c r="A143" i="5"/>
  <c r="A144" i="5"/>
  <c r="A145" i="5"/>
  <c r="A146" i="5"/>
  <c r="A147" i="5"/>
  <c r="A148" i="5"/>
  <c r="A149" i="5"/>
  <c r="A150" i="5"/>
  <c r="A151" i="5"/>
  <c r="A152" i="5"/>
  <c r="A153" i="5"/>
  <c r="A154" i="5"/>
  <c r="A155" i="5"/>
  <c r="A156" i="5"/>
  <c r="A157" i="5"/>
  <c r="A158" i="5"/>
  <c r="A159" i="5"/>
  <c r="A160" i="5"/>
  <c r="A161" i="5"/>
  <c r="A162" i="5"/>
  <c r="A163" i="5"/>
  <c r="A164" i="5"/>
  <c r="A165" i="5"/>
  <c r="A166" i="5"/>
  <c r="A167" i="5"/>
  <c r="A168" i="5"/>
  <c r="A169" i="5"/>
  <c r="A170" i="5"/>
  <c r="A171" i="5"/>
  <c r="A172" i="5"/>
  <c r="A173" i="5"/>
  <c r="A174" i="5"/>
  <c r="A175" i="5"/>
  <c r="A176" i="5"/>
  <c r="A177" i="5"/>
  <c r="A178" i="5"/>
  <c r="A179" i="5"/>
  <c r="A180" i="5"/>
  <c r="A181" i="5"/>
  <c r="A182" i="5"/>
  <c r="A183" i="5"/>
  <c r="A184" i="5"/>
  <c r="A185" i="5"/>
  <c r="A186" i="5"/>
  <c r="A187" i="5"/>
  <c r="A188" i="5"/>
  <c r="A189" i="5"/>
  <c r="A190" i="5"/>
  <c r="A191" i="5"/>
  <c r="A192" i="5"/>
  <c r="A193" i="5"/>
  <c r="A194" i="5"/>
  <c r="A195" i="5"/>
  <c r="A196" i="5"/>
  <c r="A197" i="5"/>
  <c r="A198" i="5"/>
  <c r="A199" i="5"/>
  <c r="A200" i="5"/>
  <c r="A201" i="5"/>
  <c r="A202" i="5"/>
  <c r="A203" i="5"/>
  <c r="A204" i="5"/>
  <c r="A205" i="5"/>
  <c r="A206" i="5"/>
  <c r="A207" i="5"/>
  <c r="A208" i="5"/>
  <c r="A209" i="5"/>
  <c r="A210" i="5"/>
  <c r="A211" i="5"/>
  <c r="A212" i="5"/>
  <c r="A213" i="5"/>
  <c r="A214" i="5"/>
  <c r="A215" i="5"/>
  <c r="A216" i="5"/>
  <c r="A217" i="5"/>
  <c r="A218" i="5"/>
  <c r="A219" i="5"/>
  <c r="A220" i="5"/>
  <c r="A221" i="5"/>
  <c r="A222" i="5"/>
  <c r="A223" i="5"/>
  <c r="A224" i="5"/>
  <c r="A225" i="5"/>
  <c r="A226" i="5"/>
  <c r="A227" i="5"/>
  <c r="A228" i="5"/>
  <c r="A229" i="5"/>
  <c r="A230" i="5"/>
  <c r="A231" i="5"/>
  <c r="A232" i="5"/>
  <c r="A233" i="5"/>
  <c r="A234" i="5"/>
  <c r="A235" i="5"/>
  <c r="A236" i="5"/>
  <c r="A237" i="5"/>
  <c r="A238" i="5"/>
  <c r="A239" i="5"/>
  <c r="A240" i="5"/>
  <c r="A241" i="5"/>
  <c r="A242" i="5"/>
  <c r="A243" i="5"/>
  <c r="A244" i="5"/>
  <c r="A245" i="5"/>
  <c r="A246" i="5"/>
  <c r="A247" i="5"/>
  <c r="A248" i="5"/>
  <c r="A249" i="5"/>
  <c r="A250" i="5"/>
  <c r="A251" i="5"/>
  <c r="A252" i="5"/>
  <c r="A253" i="5"/>
  <c r="A254" i="5"/>
  <c r="A255" i="5"/>
  <c r="A256" i="5"/>
  <c r="A257" i="5"/>
  <c r="A258" i="5"/>
  <c r="A259" i="5"/>
  <c r="A260" i="5"/>
  <c r="A261" i="5"/>
  <c r="A262" i="5"/>
  <c r="A263" i="5"/>
  <c r="A264" i="5"/>
  <c r="A265" i="5"/>
  <c r="A266" i="5"/>
  <c r="A267" i="5"/>
  <c r="A268" i="5"/>
  <c r="A269" i="5"/>
  <c r="A270" i="5"/>
  <c r="A271" i="5"/>
  <c r="A272" i="5"/>
  <c r="A273" i="5"/>
  <c r="A274" i="5"/>
  <c r="A275" i="5"/>
  <c r="A276" i="5"/>
  <c r="A277" i="5"/>
  <c r="A278" i="5"/>
  <c r="A279" i="5"/>
  <c r="A280" i="5"/>
  <c r="A281" i="5"/>
  <c r="A282" i="5"/>
  <c r="A283" i="5"/>
  <c r="A284" i="5"/>
  <c r="A285" i="5"/>
  <c r="A286" i="5"/>
  <c r="A287" i="5"/>
  <c r="A288" i="5"/>
  <c r="A289" i="5"/>
  <c r="A290" i="5"/>
  <c r="A291" i="5"/>
  <c r="A292" i="5"/>
  <c r="A293" i="5"/>
  <c r="A294" i="5"/>
  <c r="A295" i="5"/>
  <c r="A296" i="5"/>
  <c r="A297" i="5"/>
  <c r="A298" i="5"/>
  <c r="A299" i="5"/>
  <c r="A300" i="5"/>
  <c r="A301" i="5"/>
  <c r="A302" i="5"/>
  <c r="A303" i="5"/>
  <c r="A304" i="5"/>
  <c r="A305" i="5"/>
  <c r="A306" i="5"/>
  <c r="A307" i="5"/>
  <c r="A308" i="5"/>
  <c r="A309" i="5"/>
  <c r="A310" i="5"/>
  <c r="A311" i="5"/>
  <c r="A312" i="5"/>
  <c r="A313" i="5"/>
  <c r="A314" i="5"/>
  <c r="A315" i="5"/>
  <c r="A316" i="5"/>
  <c r="A317" i="5"/>
  <c r="A318" i="5"/>
  <c r="A319" i="5"/>
  <c r="A320" i="5"/>
  <c r="A321" i="5"/>
  <c r="A322" i="5"/>
  <c r="A323" i="5"/>
  <c r="A324" i="5"/>
  <c r="A325" i="5"/>
  <c r="A326" i="5"/>
  <c r="A327" i="5"/>
  <c r="A328" i="5"/>
  <c r="A329" i="5"/>
  <c r="A330" i="5"/>
  <c r="A331" i="5"/>
  <c r="A332" i="5"/>
  <c r="A333" i="5"/>
  <c r="A334" i="5"/>
  <c r="A335" i="5"/>
  <c r="A336" i="5"/>
  <c r="A337" i="5"/>
  <c r="A338" i="5"/>
  <c r="A339" i="5"/>
  <c r="A340" i="5"/>
  <c r="A341" i="5"/>
  <c r="A342" i="5"/>
  <c r="A343" i="5"/>
  <c r="A344" i="5"/>
  <c r="A345" i="5"/>
  <c r="A346" i="5"/>
  <c r="A347" i="5"/>
  <c r="A348" i="5"/>
  <c r="A349" i="5"/>
  <c r="A350" i="5"/>
  <c r="A351" i="5"/>
  <c r="A352" i="5"/>
  <c r="A353" i="5"/>
  <c r="A354" i="5"/>
  <c r="A355" i="5"/>
  <c r="A356" i="5"/>
  <c r="A357" i="5"/>
  <c r="A358" i="5"/>
  <c r="A359" i="5"/>
  <c r="A360" i="5"/>
  <c r="A361" i="5"/>
  <c r="A362" i="5"/>
  <c r="A363" i="5"/>
  <c r="A364" i="5"/>
  <c r="A365" i="5"/>
  <c r="A366" i="5"/>
  <c r="A367" i="5"/>
  <c r="A368" i="5"/>
  <c r="A369" i="5"/>
  <c r="A370" i="5"/>
  <c r="A371" i="5"/>
  <c r="A372" i="5"/>
  <c r="A373" i="5"/>
  <c r="A374" i="5"/>
  <c r="A375" i="5"/>
  <c r="A376" i="5"/>
  <c r="A377" i="5"/>
  <c r="A378" i="5"/>
  <c r="A379" i="5"/>
  <c r="A380" i="5"/>
  <c r="A381" i="5"/>
  <c r="A382" i="5"/>
  <c r="A383" i="5"/>
  <c r="A384" i="5"/>
  <c r="A385" i="5"/>
  <c r="A386" i="5"/>
  <c r="A387" i="5"/>
  <c r="A388" i="5"/>
  <c r="A389" i="5"/>
  <c r="A390" i="5"/>
  <c r="A391" i="5"/>
  <c r="A392" i="5"/>
  <c r="A393" i="5"/>
  <c r="A394" i="5"/>
  <c r="A395" i="5"/>
  <c r="A396" i="5"/>
  <c r="A397" i="5"/>
  <c r="A398" i="5"/>
  <c r="A399" i="5"/>
  <c r="A400" i="5"/>
  <c r="A401" i="5"/>
  <c r="A402" i="5"/>
  <c r="A403" i="5"/>
  <c r="A404" i="5"/>
  <c r="A405" i="5"/>
  <c r="A406" i="5"/>
  <c r="A407" i="5"/>
  <c r="A408" i="5"/>
  <c r="A409" i="5"/>
  <c r="A410" i="5"/>
  <c r="A411" i="5"/>
  <c r="A412" i="5"/>
  <c r="A413" i="5"/>
  <c r="A414" i="5"/>
  <c r="A415" i="5"/>
  <c r="A416" i="5"/>
  <c r="A417" i="5"/>
  <c r="A418" i="5"/>
  <c r="A419" i="5"/>
  <c r="A420" i="5"/>
  <c r="A421" i="5"/>
  <c r="A422" i="5"/>
  <c r="A423" i="5"/>
  <c r="A424" i="5"/>
  <c r="A425" i="5"/>
  <c r="A426" i="5"/>
  <c r="A427" i="5"/>
  <c r="A428" i="5"/>
  <c r="A429" i="5"/>
  <c r="A430" i="5"/>
  <c r="A431" i="5"/>
  <c r="A432" i="5"/>
  <c r="A433" i="5"/>
  <c r="A434" i="5"/>
  <c r="A435" i="5"/>
  <c r="A436" i="5"/>
  <c r="A437" i="5"/>
  <c r="A438" i="5"/>
  <c r="A439" i="5"/>
  <c r="A440" i="5"/>
  <c r="A441" i="5"/>
  <c r="A442" i="5"/>
  <c r="A443" i="5"/>
  <c r="A444" i="5"/>
  <c r="A445" i="5"/>
  <c r="A446" i="5"/>
  <c r="A447" i="5"/>
  <c r="A448" i="5"/>
  <c r="A449" i="5"/>
  <c r="A450" i="5"/>
  <c r="A451" i="5"/>
  <c r="A452" i="5"/>
  <c r="A453" i="5"/>
  <c r="A454" i="5"/>
  <c r="A455" i="5"/>
  <c r="A456" i="5"/>
  <c r="A457" i="5"/>
  <c r="A458" i="5"/>
  <c r="A459" i="5"/>
  <c r="A460" i="5"/>
  <c r="A461" i="5"/>
  <c r="A462" i="5"/>
  <c r="A463" i="5"/>
  <c r="A464" i="5"/>
  <c r="A465" i="5"/>
  <c r="A466" i="5"/>
  <c r="A467" i="5"/>
  <c r="A468" i="5"/>
  <c r="A469" i="5"/>
  <c r="A470" i="5"/>
  <c r="A471" i="5"/>
  <c r="A472" i="5"/>
  <c r="A473" i="5"/>
  <c r="A474" i="5"/>
  <c r="A475" i="5"/>
  <c r="A476" i="5"/>
  <c r="A477" i="5"/>
  <c r="A478" i="5"/>
  <c r="A479" i="5"/>
  <c r="A480" i="5"/>
  <c r="A481" i="5"/>
  <c r="A482" i="5"/>
  <c r="A483" i="5"/>
  <c r="A484" i="5"/>
  <c r="A485" i="5"/>
  <c r="A486" i="5"/>
  <c r="A487" i="5"/>
  <c r="A488" i="5"/>
  <c r="A489" i="5"/>
  <c r="A490" i="5"/>
  <c r="A491" i="5"/>
  <c r="A492" i="5"/>
  <c r="A493" i="5"/>
  <c r="A494" i="5"/>
  <c r="A495" i="5"/>
  <c r="A496" i="5"/>
  <c r="A497" i="5"/>
  <c r="A498" i="5"/>
  <c r="A499" i="5"/>
  <c r="A500" i="5"/>
  <c r="A501" i="5"/>
  <c r="A502" i="5"/>
  <c r="A503" i="5"/>
  <c r="A504" i="5"/>
  <c r="A505" i="5"/>
  <c r="A506" i="5"/>
  <c r="A507" i="5"/>
  <c r="A508" i="5"/>
  <c r="A509" i="5"/>
  <c r="A510" i="5"/>
  <c r="A511" i="5"/>
  <c r="A512" i="5"/>
  <c r="A513" i="5"/>
  <c r="A514" i="5"/>
  <c r="A515" i="5"/>
  <c r="A516" i="5"/>
  <c r="A517" i="5"/>
  <c r="A518" i="5"/>
  <c r="A519" i="5"/>
  <c r="A520" i="5"/>
  <c r="A521" i="5"/>
  <c r="A522" i="5"/>
  <c r="A523" i="5"/>
  <c r="A524" i="5"/>
  <c r="A525" i="5"/>
  <c r="A526" i="5"/>
  <c r="A527" i="5"/>
  <c r="A528" i="5"/>
  <c r="A529" i="5"/>
  <c r="A530" i="5"/>
  <c r="A531" i="5"/>
  <c r="A532" i="5"/>
  <c r="A533" i="5"/>
  <c r="A534" i="5"/>
  <c r="A535" i="5"/>
  <c r="A536" i="5"/>
  <c r="A537" i="5"/>
  <c r="A538" i="5"/>
  <c r="A539" i="5"/>
  <c r="A540" i="5"/>
  <c r="A541" i="5"/>
  <c r="A542" i="5"/>
  <c r="A543" i="5"/>
  <c r="A544" i="5"/>
  <c r="A545" i="5"/>
  <c r="A546" i="5"/>
  <c r="A547" i="5"/>
  <c r="A548" i="5"/>
  <c r="A549" i="5"/>
  <c r="A550" i="5"/>
  <c r="A551" i="5"/>
  <c r="A552" i="5"/>
  <c r="A553" i="5"/>
  <c r="A554" i="5"/>
  <c r="A555" i="5"/>
  <c r="A556" i="5"/>
  <c r="A557" i="5"/>
  <c r="A558" i="5"/>
  <c r="A559" i="5"/>
  <c r="A560" i="5"/>
  <c r="A561" i="5"/>
  <c r="A562" i="5"/>
  <c r="A563" i="5"/>
  <c r="A564" i="5"/>
  <c r="A565" i="5"/>
  <c r="A566" i="5"/>
  <c r="A567" i="5"/>
  <c r="A568" i="5"/>
  <c r="A569" i="5"/>
  <c r="A570" i="5"/>
  <c r="A571" i="5"/>
  <c r="A572" i="5"/>
  <c r="A573" i="5"/>
  <c r="A574" i="5"/>
  <c r="A575" i="5"/>
  <c r="A576" i="5"/>
  <c r="A577" i="5"/>
  <c r="A578" i="5"/>
  <c r="A579" i="5"/>
  <c r="A580" i="5"/>
  <c r="A581" i="5"/>
  <c r="A582" i="5"/>
  <c r="A583" i="5"/>
  <c r="A584" i="5"/>
  <c r="A585" i="5"/>
  <c r="A586" i="5"/>
  <c r="A587" i="5"/>
  <c r="A588" i="5"/>
  <c r="A589" i="5"/>
  <c r="A590" i="5"/>
  <c r="A591" i="5"/>
  <c r="A592" i="5"/>
  <c r="A593" i="5"/>
  <c r="A594" i="5"/>
  <c r="A595" i="5"/>
  <c r="A596" i="5"/>
  <c r="A597" i="5"/>
  <c r="A598" i="5"/>
  <c r="A599" i="5"/>
  <c r="A600" i="5"/>
  <c r="A601" i="5"/>
  <c r="A602" i="5"/>
  <c r="A603" i="5"/>
  <c r="A604" i="5"/>
  <c r="A605" i="5"/>
  <c r="A606" i="5"/>
  <c r="A607" i="5"/>
  <c r="A608" i="5"/>
  <c r="A609" i="5"/>
  <c r="A610" i="5"/>
  <c r="A611" i="5"/>
  <c r="A612" i="5"/>
  <c r="A613" i="5"/>
  <c r="A614" i="5"/>
  <c r="A615" i="5"/>
  <c r="A616" i="5"/>
  <c r="A617" i="5"/>
  <c r="A618" i="5"/>
  <c r="A619" i="5"/>
  <c r="A620" i="5"/>
  <c r="A621" i="5"/>
  <c r="A622" i="5"/>
  <c r="A623" i="5"/>
  <c r="A624" i="5"/>
  <c r="A625" i="5"/>
  <c r="A626" i="5"/>
  <c r="A627" i="5"/>
  <c r="A628" i="5"/>
  <c r="A629" i="5"/>
  <c r="A630" i="5"/>
  <c r="A631" i="5"/>
  <c r="A632" i="5"/>
  <c r="A633" i="5"/>
  <c r="A634" i="5"/>
  <c r="A635" i="5"/>
  <c r="A636" i="5"/>
  <c r="A637" i="5"/>
  <c r="A638" i="5"/>
  <c r="A639" i="5"/>
  <c r="A640" i="5"/>
  <c r="A641" i="5"/>
  <c r="A642" i="5"/>
  <c r="A643" i="5"/>
  <c r="A644" i="5"/>
  <c r="A645" i="5"/>
  <c r="A646" i="5"/>
  <c r="A647" i="5"/>
  <c r="A648" i="5"/>
  <c r="A649" i="5"/>
  <c r="A650" i="5"/>
  <c r="A651" i="5"/>
  <c r="A652" i="5"/>
  <c r="A653" i="5"/>
  <c r="A654" i="5"/>
  <c r="A655" i="5"/>
  <c r="A656" i="5"/>
  <c r="A657" i="5"/>
  <c r="A658" i="5"/>
  <c r="A659" i="5"/>
  <c r="A660" i="5"/>
  <c r="A661" i="5"/>
  <c r="A662" i="5"/>
  <c r="A663" i="5"/>
  <c r="A664" i="5"/>
  <c r="A665" i="5"/>
  <c r="A666" i="5"/>
  <c r="A667" i="5"/>
  <c r="A668" i="5"/>
  <c r="A669" i="5"/>
  <c r="A670" i="5"/>
  <c r="A671" i="5"/>
  <c r="A672" i="5"/>
  <c r="A673" i="5"/>
  <c r="A674" i="5"/>
  <c r="A675" i="5"/>
  <c r="A676" i="5"/>
  <c r="A677" i="5"/>
  <c r="A678" i="5"/>
  <c r="A679" i="5"/>
  <c r="A680" i="5"/>
  <c r="A681" i="5"/>
  <c r="A682" i="5"/>
  <c r="A683" i="5"/>
  <c r="A684" i="5"/>
  <c r="A685" i="5"/>
  <c r="A686" i="5"/>
  <c r="A687" i="5"/>
  <c r="A688" i="5"/>
  <c r="A689" i="5"/>
  <c r="A690" i="5"/>
  <c r="A691" i="5"/>
  <c r="A692" i="5"/>
  <c r="A693" i="5"/>
  <c r="A694" i="5"/>
  <c r="A695" i="5"/>
  <c r="A696" i="5"/>
  <c r="A697" i="5"/>
  <c r="A698" i="5"/>
  <c r="A699" i="5"/>
  <c r="A700" i="5"/>
  <c r="A701" i="5"/>
  <c r="A702" i="5"/>
  <c r="A703" i="5"/>
  <c r="A704" i="5"/>
  <c r="A705" i="5"/>
  <c r="A706" i="5"/>
  <c r="A707" i="5"/>
  <c r="A708" i="5"/>
  <c r="A709" i="5"/>
  <c r="A710" i="5"/>
  <c r="A711" i="5"/>
  <c r="A712" i="5"/>
  <c r="A713" i="5"/>
  <c r="A714" i="5"/>
  <c r="A715" i="5"/>
  <c r="A716" i="5"/>
  <c r="A717" i="5"/>
  <c r="A718" i="5"/>
  <c r="A719" i="5"/>
  <c r="A720" i="5"/>
  <c r="A721" i="5"/>
  <c r="A722" i="5"/>
  <c r="A723" i="5"/>
  <c r="A724" i="5"/>
  <c r="A725" i="5"/>
  <c r="A726" i="5"/>
  <c r="A727" i="5"/>
  <c r="A728" i="5"/>
  <c r="A729" i="5"/>
  <c r="A730" i="5"/>
  <c r="A731" i="5"/>
  <c r="A732" i="5"/>
  <c r="A733" i="5"/>
  <c r="A734" i="5"/>
  <c r="A735" i="5"/>
  <c r="A736" i="5"/>
  <c r="A737" i="5"/>
  <c r="A738" i="5"/>
  <c r="A739" i="5"/>
  <c r="A740" i="5"/>
  <c r="A741" i="5"/>
  <c r="A742" i="5"/>
  <c r="A743" i="5"/>
  <c r="A744" i="5"/>
  <c r="A745" i="5"/>
  <c r="A746" i="5"/>
  <c r="A747" i="5"/>
  <c r="A748" i="5"/>
  <c r="A749" i="5"/>
  <c r="A750" i="5"/>
  <c r="A751" i="5"/>
  <c r="A752" i="5"/>
  <c r="A753" i="5"/>
  <c r="A754" i="5"/>
  <c r="A755" i="5"/>
  <c r="A756" i="5"/>
  <c r="A757" i="5"/>
  <c r="A758" i="5"/>
  <c r="A759" i="5"/>
  <c r="A760" i="5"/>
  <c r="A761" i="5"/>
  <c r="A762" i="5"/>
  <c r="A763" i="5"/>
  <c r="A764" i="5"/>
  <c r="A765" i="5"/>
  <c r="A766" i="5"/>
  <c r="A767" i="5"/>
  <c r="A768" i="5"/>
  <c r="A769" i="5"/>
  <c r="A770" i="5"/>
  <c r="A771" i="5"/>
  <c r="A772" i="5"/>
  <c r="A773" i="5"/>
  <c r="A774" i="5"/>
  <c r="A775" i="5"/>
  <c r="A776" i="5"/>
  <c r="A777" i="5"/>
  <c r="A778" i="5"/>
  <c r="A779" i="5"/>
  <c r="A780" i="5"/>
  <c r="A781" i="5"/>
  <c r="A782" i="5"/>
  <c r="A783" i="5"/>
  <c r="A784" i="5"/>
  <c r="A785" i="5"/>
  <c r="A786" i="5"/>
  <c r="A787" i="5"/>
  <c r="A788" i="5"/>
  <c r="A789" i="5"/>
  <c r="A790" i="5"/>
  <c r="A791" i="5"/>
  <c r="A792" i="5"/>
  <c r="A793" i="5"/>
  <c r="A794" i="5"/>
  <c r="A795" i="5"/>
  <c r="A796" i="5"/>
  <c r="A797" i="5"/>
  <c r="A798" i="5"/>
  <c r="A799" i="5"/>
  <c r="A800" i="5"/>
  <c r="A801" i="5"/>
  <c r="A802" i="5"/>
  <c r="A803" i="5"/>
  <c r="A804" i="5"/>
  <c r="A805" i="5"/>
  <c r="A806" i="5"/>
  <c r="A807" i="5"/>
  <c r="A808" i="5"/>
  <c r="A809" i="5"/>
  <c r="A810" i="5"/>
  <c r="A811" i="5"/>
  <c r="A812" i="5"/>
  <c r="A813" i="5"/>
  <c r="A814" i="5"/>
  <c r="A815" i="5"/>
  <c r="A816" i="5"/>
  <c r="A817" i="5"/>
  <c r="A818" i="5"/>
  <c r="A819" i="5"/>
  <c r="A820" i="5"/>
  <c r="A821" i="5"/>
  <c r="A822" i="5"/>
  <c r="A823" i="5"/>
  <c r="A824" i="5"/>
  <c r="A825" i="5"/>
  <c r="A826" i="5"/>
  <c r="A827" i="5"/>
  <c r="A828" i="5"/>
  <c r="A829" i="5"/>
  <c r="A830" i="5"/>
  <c r="A831" i="5"/>
  <c r="A832" i="5"/>
  <c r="A833" i="5"/>
  <c r="A834" i="5"/>
  <c r="A835" i="5"/>
  <c r="A836" i="5"/>
  <c r="A837" i="5"/>
  <c r="A838" i="5"/>
  <c r="A839" i="5"/>
  <c r="A840" i="5"/>
  <c r="A841" i="5"/>
  <c r="A842" i="5"/>
  <c r="A843" i="5"/>
  <c r="A844" i="5"/>
  <c r="A845" i="5"/>
  <c r="A846" i="5"/>
  <c r="A847" i="5"/>
  <c r="A848" i="5"/>
  <c r="A849" i="5"/>
  <c r="A850" i="5"/>
  <c r="A851" i="5"/>
  <c r="A852" i="5"/>
  <c r="A853" i="5"/>
  <c r="A854" i="5"/>
  <c r="A855" i="5"/>
  <c r="A856" i="5"/>
  <c r="A857" i="5"/>
  <c r="A858" i="5"/>
  <c r="A859" i="5"/>
  <c r="A860" i="5"/>
  <c r="A861" i="5"/>
  <c r="A862" i="5"/>
  <c r="A863" i="5"/>
  <c r="A864" i="5"/>
  <c r="A865" i="5"/>
  <c r="A866" i="5"/>
  <c r="A867" i="5"/>
  <c r="A868" i="5"/>
  <c r="A869" i="5"/>
  <c r="A870" i="5"/>
  <c r="A871" i="5"/>
  <c r="A872" i="5"/>
  <c r="A873" i="5"/>
  <c r="A874" i="5"/>
  <c r="A875" i="5"/>
  <c r="A876" i="5"/>
  <c r="A877" i="5"/>
  <c r="A878" i="5"/>
  <c r="A879" i="5"/>
  <c r="A880" i="5"/>
  <c r="A881" i="5"/>
  <c r="A882" i="5"/>
  <c r="A883" i="5"/>
  <c r="A884" i="5"/>
  <c r="A885" i="5"/>
  <c r="A886" i="5"/>
  <c r="A887" i="5"/>
  <c r="A888" i="5"/>
  <c r="A889" i="5"/>
  <c r="A890" i="5"/>
  <c r="A891" i="5"/>
  <c r="A892" i="5"/>
  <c r="A893" i="5"/>
  <c r="A894" i="5"/>
  <c r="A895" i="5"/>
  <c r="A896" i="5"/>
  <c r="A897" i="5"/>
  <c r="A898" i="5"/>
  <c r="A899" i="5"/>
  <c r="A900" i="5"/>
  <c r="A901" i="5"/>
  <c r="A902" i="5"/>
  <c r="A903" i="5"/>
  <c r="A904" i="5"/>
  <c r="A905" i="5"/>
  <c r="A906" i="5"/>
  <c r="A907" i="5"/>
  <c r="A908" i="5"/>
  <c r="A909" i="5"/>
  <c r="A910" i="5"/>
  <c r="A911" i="5"/>
  <c r="A912" i="5"/>
  <c r="A913" i="5"/>
  <c r="A914" i="5"/>
  <c r="A915" i="5"/>
  <c r="A916" i="5"/>
  <c r="A917" i="5"/>
  <c r="A918" i="5"/>
  <c r="A919" i="5"/>
  <c r="A920" i="5"/>
  <c r="A921" i="5"/>
  <c r="A922" i="5"/>
  <c r="A923" i="5"/>
  <c r="A924" i="5"/>
  <c r="A925" i="5"/>
  <c r="A926" i="5"/>
  <c r="A927" i="5"/>
  <c r="A928" i="5"/>
  <c r="A929" i="5"/>
  <c r="A930" i="5"/>
  <c r="A931" i="5"/>
  <c r="A932" i="5"/>
  <c r="A933" i="5"/>
  <c r="A934" i="5"/>
  <c r="A935" i="5"/>
  <c r="A936" i="5"/>
  <c r="A937" i="5"/>
  <c r="A938" i="5"/>
  <c r="A939" i="5"/>
  <c r="A940" i="5"/>
  <c r="A941" i="5"/>
  <c r="A942" i="5"/>
  <c r="A943" i="5"/>
  <c r="A944" i="5"/>
  <c r="A945" i="5"/>
  <c r="A946" i="5"/>
  <c r="A947" i="5"/>
  <c r="A948" i="5"/>
  <c r="A949" i="5"/>
  <c r="A950" i="5"/>
  <c r="A951" i="5"/>
  <c r="A952" i="5"/>
  <c r="A953" i="5"/>
  <c r="A954" i="5"/>
  <c r="A955" i="5"/>
  <c r="A956" i="5"/>
  <c r="A957" i="5"/>
  <c r="A958" i="5"/>
  <c r="A959" i="5"/>
  <c r="A960" i="5"/>
  <c r="A961" i="5"/>
  <c r="A962" i="5"/>
  <c r="A963" i="5"/>
  <c r="A964" i="5"/>
  <c r="A965" i="5"/>
  <c r="A966" i="5"/>
  <c r="A967" i="5"/>
  <c r="A968" i="5"/>
  <c r="A969" i="5"/>
  <c r="A970" i="5"/>
  <c r="A971" i="5"/>
  <c r="A972" i="5"/>
  <c r="A973" i="5"/>
  <c r="A974" i="5"/>
  <c r="A975" i="5"/>
  <c r="A976" i="5"/>
  <c r="A977" i="5"/>
  <c r="A978" i="5"/>
  <c r="A979" i="5"/>
  <c r="A980" i="5"/>
  <c r="A981" i="5"/>
  <c r="A982" i="5"/>
  <c r="A983" i="5"/>
  <c r="A984" i="5"/>
  <c r="A985" i="5"/>
  <c r="A986" i="5"/>
  <c r="A987" i="5"/>
  <c r="A988" i="5"/>
  <c r="A989" i="5"/>
  <c r="A990" i="5"/>
  <c r="A991" i="5"/>
  <c r="A992" i="5"/>
  <c r="A993" i="5"/>
  <c r="A994" i="5"/>
  <c r="A995" i="5"/>
  <c r="A996" i="5"/>
  <c r="A997" i="5"/>
  <c r="A998" i="5"/>
  <c r="A999" i="5"/>
  <c r="A1000" i="5"/>
  <c r="A1001" i="5"/>
  <c r="A1002" i="5"/>
  <c r="A1003" i="5"/>
  <c r="A1004" i="5"/>
  <c r="A1005" i="5"/>
  <c r="A1006" i="5"/>
  <c r="A1007" i="5"/>
  <c r="A1008" i="5"/>
  <c r="A1009" i="5"/>
  <c r="A1010" i="5"/>
  <c r="A1011" i="5"/>
  <c r="A1012" i="5"/>
  <c r="A1013" i="5"/>
  <c r="A1014" i="5"/>
  <c r="A1015" i="5"/>
  <c r="A1016" i="5"/>
  <c r="A1017" i="5"/>
  <c r="A1018" i="5"/>
  <c r="A1019" i="5"/>
  <c r="A1020" i="5"/>
  <c r="A1021" i="5"/>
  <c r="A1022" i="5"/>
  <c r="A1023" i="5"/>
  <c r="A1024" i="5"/>
  <c r="A1025" i="5"/>
  <c r="A1026" i="5"/>
  <c r="A1027" i="5"/>
  <c r="A1028" i="5"/>
  <c r="A1029" i="5"/>
  <c r="A1030" i="5"/>
  <c r="A1031" i="5"/>
  <c r="A1032" i="5"/>
  <c r="A1033" i="5"/>
  <c r="A1034" i="5"/>
  <c r="A1035" i="5"/>
  <c r="A1036" i="5"/>
  <c r="A1037" i="5"/>
  <c r="A1038" i="5"/>
  <c r="A1039" i="5"/>
  <c r="A1040" i="5"/>
  <c r="A1041" i="5"/>
  <c r="A1042" i="5"/>
  <c r="A1043" i="5"/>
  <c r="A1044" i="5"/>
  <c r="A1045" i="5"/>
  <c r="A1046" i="5"/>
  <c r="A1047" i="5"/>
  <c r="A1048" i="5"/>
  <c r="A1049" i="5"/>
  <c r="A1050" i="5"/>
  <c r="A1051" i="5"/>
  <c r="A1052" i="5"/>
  <c r="A1053" i="5"/>
  <c r="A1054" i="5"/>
  <c r="A1055" i="5"/>
  <c r="A1056" i="5"/>
  <c r="A1057" i="5"/>
  <c r="A1058" i="5"/>
  <c r="A1059" i="5"/>
  <c r="A1060" i="5"/>
  <c r="A1061" i="5"/>
  <c r="A1062" i="5"/>
  <c r="A1063" i="5"/>
  <c r="A1064" i="5"/>
  <c r="A1065" i="5"/>
  <c r="A1066" i="5"/>
  <c r="A1067" i="5"/>
  <c r="A1068" i="5"/>
  <c r="A1069" i="5"/>
  <c r="A1070" i="5"/>
  <c r="A1071" i="5"/>
  <c r="A1072" i="5"/>
  <c r="A1073" i="5"/>
  <c r="A1074" i="5"/>
  <c r="A1075" i="5"/>
  <c r="A1076" i="5"/>
  <c r="A1077" i="5"/>
  <c r="A1078" i="5"/>
  <c r="A1079" i="5"/>
  <c r="A1080" i="5"/>
  <c r="A1081" i="5"/>
  <c r="A1082" i="5"/>
  <c r="A1083" i="5"/>
  <c r="A1084" i="5"/>
  <c r="A1085" i="5"/>
  <c r="A1086" i="5"/>
  <c r="A1087" i="5"/>
  <c r="A1088" i="5"/>
  <c r="A1089" i="5"/>
  <c r="A1090" i="5"/>
  <c r="A1091" i="5"/>
  <c r="A1092" i="5"/>
  <c r="A1093" i="5"/>
  <c r="A1094" i="5"/>
  <c r="A1095" i="5"/>
  <c r="A1096" i="5"/>
  <c r="A1097" i="5"/>
  <c r="A1098" i="5"/>
  <c r="A1099" i="5"/>
  <c r="A1100" i="5"/>
  <c r="A1101" i="5"/>
  <c r="A1102" i="5"/>
  <c r="A1103" i="5"/>
  <c r="A1104" i="5"/>
  <c r="A1105" i="5"/>
  <c r="A1106" i="5"/>
  <c r="A1107" i="5"/>
  <c r="A1108" i="5"/>
  <c r="A1109" i="5"/>
  <c r="A1110" i="5"/>
  <c r="A1111" i="5"/>
  <c r="A1112" i="5"/>
  <c r="A1113" i="5"/>
  <c r="A1114" i="5"/>
  <c r="A1115" i="5"/>
  <c r="A1116" i="5"/>
  <c r="A1117" i="5"/>
  <c r="A1118" i="5"/>
  <c r="A1119" i="5"/>
  <c r="A1120" i="5"/>
  <c r="A1121" i="5"/>
  <c r="A1122" i="5"/>
  <c r="A1123" i="5"/>
  <c r="A1124" i="5"/>
  <c r="A1125" i="5"/>
  <c r="A1126" i="5"/>
  <c r="A1127" i="5"/>
  <c r="A1128" i="5"/>
  <c r="A1129" i="5"/>
  <c r="A1130" i="5"/>
  <c r="A1131" i="5"/>
  <c r="A1132" i="5"/>
  <c r="A1133" i="5"/>
  <c r="A1134" i="5"/>
  <c r="A1135" i="5"/>
  <c r="A1136" i="5"/>
  <c r="A1137" i="5"/>
  <c r="A1138" i="5"/>
  <c r="A1139" i="5"/>
  <c r="A1140" i="5"/>
  <c r="A1141" i="5"/>
  <c r="A1142" i="5"/>
  <c r="A1143" i="5"/>
  <c r="A1144" i="5"/>
  <c r="A1145" i="5"/>
  <c r="A1146" i="5"/>
  <c r="A1147" i="5"/>
  <c r="A1148" i="5"/>
  <c r="A1149" i="5"/>
  <c r="A1150" i="5"/>
  <c r="A1151" i="5"/>
  <c r="A1152" i="5"/>
  <c r="A1153" i="5"/>
  <c r="A1154" i="5"/>
  <c r="A1155" i="5"/>
  <c r="A1156" i="5"/>
  <c r="A1157" i="5"/>
  <c r="A1158" i="5"/>
  <c r="A1159" i="5"/>
  <c r="A1160" i="5"/>
  <c r="A1161" i="5"/>
  <c r="A1162" i="5"/>
  <c r="A1163" i="5"/>
  <c r="A1164" i="5"/>
  <c r="A1165" i="5"/>
  <c r="A1166" i="5"/>
  <c r="A1167" i="5"/>
  <c r="A1168" i="5"/>
  <c r="A1169" i="5"/>
  <c r="A1170" i="5"/>
  <c r="A1171" i="5"/>
  <c r="A1172" i="5"/>
  <c r="A1173" i="5"/>
  <c r="A1174" i="5"/>
  <c r="A1175" i="5"/>
  <c r="A1176" i="5"/>
  <c r="A1177" i="5"/>
  <c r="A1178" i="5"/>
  <c r="A1179" i="5"/>
  <c r="A1180" i="5"/>
  <c r="A1181" i="5"/>
  <c r="A1182" i="5"/>
  <c r="A1183" i="5"/>
  <c r="A1184" i="5"/>
  <c r="A1185" i="5"/>
  <c r="A1186" i="5"/>
  <c r="A1187" i="5"/>
  <c r="A1188" i="5"/>
  <c r="A1189" i="5"/>
  <c r="A1190" i="5"/>
  <c r="A1191" i="5"/>
  <c r="A1192" i="5"/>
  <c r="A1193" i="5"/>
  <c r="A1194" i="5"/>
  <c r="A1195" i="5"/>
  <c r="A1196" i="5"/>
  <c r="A1197" i="5"/>
  <c r="A1198" i="5"/>
  <c r="A1199" i="5"/>
  <c r="A1200" i="5"/>
  <c r="A1201" i="5"/>
  <c r="A1202" i="5"/>
  <c r="A1203" i="5"/>
  <c r="A1204" i="5"/>
  <c r="A1205" i="5"/>
  <c r="A1206" i="5"/>
  <c r="A1207" i="5"/>
  <c r="A1208" i="5"/>
  <c r="A1209" i="5"/>
  <c r="A1210" i="5"/>
  <c r="A1211" i="5"/>
  <c r="A1212" i="5"/>
  <c r="A1213" i="5"/>
  <c r="A1214" i="5"/>
  <c r="A1215" i="5"/>
  <c r="A1216" i="5"/>
  <c r="A1217" i="5"/>
  <c r="A1218" i="5"/>
  <c r="A1219" i="5"/>
  <c r="A1220" i="5"/>
  <c r="A1221" i="5"/>
  <c r="A1222" i="5"/>
  <c r="A1223" i="5"/>
  <c r="A1224" i="5"/>
  <c r="A1225" i="5"/>
  <c r="A1226" i="5"/>
  <c r="A1227" i="5"/>
  <c r="A1228" i="5"/>
  <c r="A1229" i="5"/>
  <c r="A1230" i="5"/>
  <c r="A1231" i="5"/>
  <c r="A1232" i="5"/>
  <c r="A1233" i="5"/>
  <c r="A1234" i="5"/>
  <c r="A1235" i="5"/>
  <c r="A1236" i="5"/>
  <c r="A1237" i="5"/>
  <c r="A1238" i="5"/>
  <c r="A1239" i="5"/>
  <c r="A1240" i="5"/>
  <c r="A1241" i="5"/>
  <c r="A1242" i="5"/>
  <c r="A1243" i="5"/>
  <c r="A1244" i="5"/>
  <c r="A1245" i="5"/>
  <c r="A1246" i="5"/>
  <c r="A1247" i="5"/>
  <c r="A1248" i="5"/>
  <c r="A1249" i="5"/>
  <c r="A1250" i="5"/>
  <c r="A1251" i="5"/>
  <c r="A1252" i="5"/>
  <c r="A1253" i="5"/>
  <c r="A1254" i="5"/>
  <c r="A1255" i="5"/>
  <c r="A1256" i="5"/>
  <c r="A1257" i="5"/>
  <c r="A1258" i="5"/>
  <c r="A1259" i="5"/>
  <c r="A1260" i="5"/>
  <c r="A1261" i="5"/>
  <c r="A1262" i="5"/>
  <c r="A1263" i="5"/>
  <c r="A1264" i="5"/>
  <c r="A1265" i="5"/>
  <c r="A1266" i="5"/>
  <c r="A1267" i="5"/>
  <c r="A1268" i="5"/>
  <c r="A1269" i="5"/>
  <c r="A1270" i="5"/>
  <c r="A1271" i="5"/>
  <c r="A1272" i="5"/>
  <c r="A1273" i="5"/>
  <c r="A1274" i="5"/>
  <c r="A1275" i="5"/>
  <c r="A1286" i="5"/>
  <c r="A1287" i="5"/>
  <c r="A1288" i="5"/>
  <c r="A1289" i="5"/>
  <c r="A1290" i="5"/>
  <c r="A1291" i="5"/>
  <c r="A1292" i="5"/>
  <c r="A1293" i="5"/>
  <c r="A1294" i="5"/>
  <c r="A1295" i="5"/>
  <c r="A1296" i="5"/>
  <c r="A1297" i="5"/>
  <c r="A1298" i="5"/>
  <c r="A1299" i="5"/>
  <c r="A1300" i="5"/>
  <c r="A1301" i="5"/>
  <c r="A1302" i="5"/>
  <c r="A1303" i="5"/>
  <c r="A1304" i="5"/>
  <c r="A1305" i="5"/>
  <c r="A1306" i="5"/>
  <c r="A1307" i="5"/>
  <c r="A1308" i="5"/>
  <c r="A1309" i="5"/>
  <c r="A1310" i="5"/>
  <c r="A1311" i="5"/>
  <c r="A1312" i="5"/>
  <c r="A1313" i="5"/>
  <c r="A1314" i="5"/>
  <c r="A1315" i="5"/>
  <c r="A1316" i="5"/>
  <c r="A1317" i="5"/>
  <c r="A1318" i="5"/>
  <c r="A1319" i="5"/>
  <c r="A1320" i="5"/>
  <c r="A1321" i="5"/>
  <c r="A1322" i="5"/>
  <c r="A1323" i="5"/>
  <c r="A1324" i="5"/>
  <c r="A1325" i="5"/>
  <c r="A1326" i="5"/>
  <c r="A1327" i="5"/>
  <c r="A1328" i="5"/>
  <c r="A1329" i="5"/>
  <c r="A1330" i="5"/>
  <c r="A1331" i="5"/>
  <c r="A1332" i="5"/>
  <c r="A1333" i="5"/>
  <c r="A1334" i="5"/>
  <c r="F1335" i="5"/>
  <c r="A1335" i="5"/>
  <c r="K1335" i="5"/>
  <c r="B17" i="21"/>
  <c r="A17" i="21"/>
  <c r="A18" i="21" s="1"/>
  <c r="B18" i="21"/>
  <c r="G18" i="21" s="1"/>
  <c r="I18" i="21" s="1"/>
  <c r="X18" i="21" s="1"/>
  <c r="B19" i="21"/>
  <c r="C18" i="21"/>
  <c r="C17" i="21"/>
  <c r="C19" i="21"/>
  <c r="D18" i="21"/>
  <c r="D17" i="21"/>
  <c r="D19" i="21"/>
  <c r="G17" i="21"/>
  <c r="G19" i="21"/>
  <c r="H18" i="21"/>
  <c r="H17" i="21"/>
  <c r="H19" i="21"/>
  <c r="K18" i="21"/>
  <c r="K17" i="21"/>
  <c r="K19" i="21"/>
  <c r="L18" i="21"/>
  <c r="L17" i="21"/>
  <c r="L19" i="21"/>
  <c r="M18" i="21"/>
  <c r="O18" i="21" s="1"/>
  <c r="M17" i="21"/>
  <c r="M19" i="21"/>
  <c r="N18" i="21"/>
  <c r="N17" i="21"/>
  <c r="N19" i="21"/>
  <c r="Q18" i="21"/>
  <c r="Q17" i="21"/>
  <c r="Q19" i="21"/>
  <c r="R18" i="21"/>
  <c r="R17" i="21"/>
  <c r="R19" i="21"/>
  <c r="S18" i="21"/>
  <c r="S17" i="21"/>
  <c r="S19" i="21"/>
  <c r="T18" i="21"/>
  <c r="T17" i="21"/>
  <c r="T19" i="21"/>
  <c r="U18" i="21"/>
  <c r="U17" i="21"/>
  <c r="U19" i="21"/>
  <c r="V18" i="21"/>
  <c r="E18" i="21"/>
  <c r="E17" i="21"/>
  <c r="I17" i="21"/>
  <c r="O17" i="21"/>
  <c r="V17" i="21"/>
  <c r="X17" i="21" s="1"/>
  <c r="B74" i="21" l="1"/>
  <c r="B80" i="21"/>
  <c r="B61" i="21"/>
  <c r="B77" i="21"/>
  <c r="B72" i="21"/>
  <c r="B70" i="21"/>
  <c r="B65" i="21"/>
  <c r="B69" i="21"/>
  <c r="B76" i="21"/>
  <c r="B78" i="21"/>
  <c r="B79" i="21"/>
  <c r="B56" i="21"/>
  <c r="B73" i="21"/>
  <c r="B68" i="21"/>
  <c r="B66" i="21"/>
  <c r="B67" i="21"/>
  <c r="B55" i="21"/>
  <c r="B36" i="21"/>
  <c r="B32" i="21"/>
  <c r="B26" i="21"/>
  <c r="B64" i="21"/>
  <c r="B60" i="21"/>
  <c r="B53" i="21"/>
  <c r="B51" i="21"/>
  <c r="B49" i="21"/>
  <c r="B47" i="21"/>
  <c r="B45" i="21"/>
  <c r="B43" i="21"/>
  <c r="B41" i="21"/>
  <c r="B39" i="21"/>
  <c r="B37" i="21"/>
  <c r="B35" i="21"/>
  <c r="B33" i="21"/>
  <c r="B31" i="21"/>
  <c r="B29" i="21"/>
  <c r="B27" i="21"/>
  <c r="B54" i="21"/>
  <c r="B25" i="21"/>
  <c r="B22" i="21"/>
  <c r="B20" i="21"/>
  <c r="B21" i="21"/>
  <c r="B62" i="21"/>
  <c r="B59" i="21"/>
  <c r="B52" i="21"/>
  <c r="B50" i="21"/>
  <c r="B48" i="21"/>
  <c r="B46" i="21"/>
  <c r="B44" i="21"/>
  <c r="B42" i="21"/>
  <c r="B40" i="21"/>
  <c r="B38" i="21"/>
  <c r="B34" i="21"/>
  <c r="B30" i="21"/>
  <c r="B28" i="21"/>
  <c r="B75" i="21"/>
  <c r="B71" i="21"/>
  <c r="B63" i="21"/>
  <c r="B57" i="21"/>
  <c r="A19" i="21"/>
  <c r="B24" i="21"/>
  <c r="B58" i="21"/>
  <c r="B23" i="21"/>
  <c r="A24" i="21" l="1"/>
  <c r="C24" i="21"/>
  <c r="H24" i="21"/>
  <c r="M24" i="21"/>
  <c r="R24" i="21"/>
  <c r="K24" i="21"/>
  <c r="D24" i="21"/>
  <c r="L24" i="21"/>
  <c r="S24" i="21"/>
  <c r="T24" i="21"/>
  <c r="U24" i="21"/>
  <c r="G24" i="21"/>
  <c r="Q24" i="21"/>
  <c r="N24" i="21"/>
  <c r="D71" i="21"/>
  <c r="L71" i="21"/>
  <c r="R71" i="21"/>
  <c r="A71" i="21"/>
  <c r="H71" i="21"/>
  <c r="Q71" i="21"/>
  <c r="K71" i="21"/>
  <c r="S71" i="21"/>
  <c r="C71" i="21"/>
  <c r="M71" i="21"/>
  <c r="T71" i="21"/>
  <c r="G71" i="21"/>
  <c r="N71" i="21"/>
  <c r="U71" i="21"/>
  <c r="Q34" i="21"/>
  <c r="U34" i="21"/>
  <c r="S34" i="21"/>
  <c r="T34" i="21"/>
  <c r="R34" i="21"/>
  <c r="D34" i="21"/>
  <c r="K34" i="21"/>
  <c r="G34" i="21"/>
  <c r="N34" i="21"/>
  <c r="A34" i="21"/>
  <c r="C34" i="21"/>
  <c r="M34" i="21"/>
  <c r="L34" i="21"/>
  <c r="H34" i="21"/>
  <c r="Q44" i="21"/>
  <c r="U44" i="21"/>
  <c r="S44" i="21"/>
  <c r="T44" i="21"/>
  <c r="R44" i="21"/>
  <c r="G44" i="21"/>
  <c r="M44" i="21"/>
  <c r="C44" i="21"/>
  <c r="L44" i="21"/>
  <c r="H44" i="21"/>
  <c r="D44" i="21"/>
  <c r="A44" i="21"/>
  <c r="N44" i="21"/>
  <c r="K44" i="21"/>
  <c r="H52" i="21"/>
  <c r="N52" i="21"/>
  <c r="T52" i="21"/>
  <c r="K52" i="21"/>
  <c r="R52" i="21"/>
  <c r="A52" i="21"/>
  <c r="C52" i="21"/>
  <c r="M52" i="21"/>
  <c r="D52" i="21"/>
  <c r="S52" i="21"/>
  <c r="G52" i="21"/>
  <c r="U52" i="21"/>
  <c r="L52" i="21"/>
  <c r="Q52" i="21"/>
  <c r="A20" i="21"/>
  <c r="C20" i="21"/>
  <c r="H20" i="21"/>
  <c r="M20" i="21"/>
  <c r="R20" i="21"/>
  <c r="K20" i="21"/>
  <c r="Q20" i="21"/>
  <c r="G20" i="21"/>
  <c r="D20" i="21"/>
  <c r="L20" i="21"/>
  <c r="N20" i="21"/>
  <c r="S20" i="21"/>
  <c r="T20" i="21"/>
  <c r="U20" i="21"/>
  <c r="Q27" i="21"/>
  <c r="U27" i="21"/>
  <c r="A27" i="21"/>
  <c r="C27" i="21"/>
  <c r="R27" i="21"/>
  <c r="T27" i="21"/>
  <c r="S27" i="21"/>
  <c r="N27" i="21"/>
  <c r="G27" i="21"/>
  <c r="L27" i="21"/>
  <c r="D27" i="21"/>
  <c r="K27" i="21"/>
  <c r="H27" i="21"/>
  <c r="M27" i="21"/>
  <c r="Q35" i="21"/>
  <c r="U35" i="21"/>
  <c r="A35" i="21"/>
  <c r="C35" i="21"/>
  <c r="R35" i="21"/>
  <c r="T35" i="21"/>
  <c r="S35" i="21"/>
  <c r="N35" i="21"/>
  <c r="D35" i="21"/>
  <c r="H35" i="21"/>
  <c r="K35" i="21"/>
  <c r="L35" i="21"/>
  <c r="G35" i="21"/>
  <c r="M35" i="21"/>
  <c r="Q43" i="21"/>
  <c r="U43" i="21"/>
  <c r="A43" i="21"/>
  <c r="C43" i="21"/>
  <c r="R43" i="21"/>
  <c r="T43" i="21"/>
  <c r="S43" i="21"/>
  <c r="N43" i="21"/>
  <c r="G43" i="21"/>
  <c r="L43" i="21"/>
  <c r="D43" i="21"/>
  <c r="H43" i="21"/>
  <c r="M43" i="21"/>
  <c r="K43" i="21"/>
  <c r="Q51" i="21"/>
  <c r="U51" i="21"/>
  <c r="A51" i="21"/>
  <c r="C51" i="21"/>
  <c r="R51" i="21"/>
  <c r="T51" i="21"/>
  <c r="S51" i="21"/>
  <c r="N51" i="21"/>
  <c r="D51" i="21"/>
  <c r="H51" i="21"/>
  <c r="G51" i="21"/>
  <c r="M51" i="21"/>
  <c r="L51" i="21"/>
  <c r="K51" i="21"/>
  <c r="Q26" i="21"/>
  <c r="U26" i="21"/>
  <c r="S26" i="21"/>
  <c r="T26" i="21"/>
  <c r="R26" i="21"/>
  <c r="D26" i="21"/>
  <c r="K26" i="21"/>
  <c r="L26" i="21"/>
  <c r="H26" i="21"/>
  <c r="M26" i="21"/>
  <c r="G26" i="21"/>
  <c r="N26" i="21"/>
  <c r="A26" i="21"/>
  <c r="C26" i="21"/>
  <c r="A67" i="21"/>
  <c r="D67" i="21"/>
  <c r="L67" i="21"/>
  <c r="R67" i="21"/>
  <c r="H67" i="21"/>
  <c r="Q67" i="21"/>
  <c r="G67" i="21"/>
  <c r="S67" i="21"/>
  <c r="K67" i="21"/>
  <c r="T67" i="21"/>
  <c r="M67" i="21"/>
  <c r="U67" i="21"/>
  <c r="C67" i="21"/>
  <c r="N67" i="21"/>
  <c r="A56" i="21"/>
  <c r="H56" i="21"/>
  <c r="N56" i="21"/>
  <c r="T56" i="21"/>
  <c r="C56" i="21"/>
  <c r="L56" i="21"/>
  <c r="S56" i="21"/>
  <c r="K56" i="21"/>
  <c r="U56" i="21"/>
  <c r="M56" i="21"/>
  <c r="Q56" i="21"/>
  <c r="D56" i="21"/>
  <c r="R56" i="21"/>
  <c r="G56" i="21"/>
  <c r="H69" i="21"/>
  <c r="N69" i="21"/>
  <c r="T69" i="21"/>
  <c r="A69" i="21"/>
  <c r="G69" i="21"/>
  <c r="Q69" i="21"/>
  <c r="K69" i="21"/>
  <c r="R69" i="21"/>
  <c r="C69" i="21"/>
  <c r="L69" i="21"/>
  <c r="S69" i="21"/>
  <c r="D69" i="21"/>
  <c r="M69" i="21"/>
  <c r="U69" i="21"/>
  <c r="A77" i="21"/>
  <c r="H77" i="21"/>
  <c r="N77" i="21"/>
  <c r="T77" i="21"/>
  <c r="C77" i="21"/>
  <c r="K77" i="21"/>
  <c r="Q77" i="21"/>
  <c r="U77" i="21"/>
  <c r="D77" i="21"/>
  <c r="L77" i="21"/>
  <c r="R77" i="21"/>
  <c r="G77" i="21"/>
  <c r="M77" i="21"/>
  <c r="S77" i="21"/>
  <c r="C23" i="21"/>
  <c r="D23" i="21"/>
  <c r="N23" i="21"/>
  <c r="S23" i="21"/>
  <c r="G23" i="21"/>
  <c r="L23" i="21"/>
  <c r="H23" i="21"/>
  <c r="T23" i="21"/>
  <c r="U23" i="21"/>
  <c r="R23" i="21"/>
  <c r="A23" i="21"/>
  <c r="M23" i="21"/>
  <c r="Q23" i="21"/>
  <c r="K23" i="21"/>
  <c r="A63" i="21"/>
  <c r="D63" i="21"/>
  <c r="L63" i="21"/>
  <c r="R63" i="21"/>
  <c r="G63" i="21"/>
  <c r="N63" i="21"/>
  <c r="U63" i="21"/>
  <c r="K63" i="21"/>
  <c r="T63" i="21"/>
  <c r="M63" i="21"/>
  <c r="C63" i="21"/>
  <c r="Q63" i="21"/>
  <c r="H63" i="21"/>
  <c r="S63" i="21"/>
  <c r="V19" i="21"/>
  <c r="X19" i="21" s="1"/>
  <c r="I19" i="21"/>
  <c r="E19" i="21"/>
  <c r="O19" i="21"/>
  <c r="A75" i="21"/>
  <c r="D75" i="21"/>
  <c r="L75" i="21"/>
  <c r="R75" i="21"/>
  <c r="K75" i="21"/>
  <c r="S75" i="21"/>
  <c r="C75" i="21"/>
  <c r="M75" i="21"/>
  <c r="T75" i="21"/>
  <c r="G75" i="21"/>
  <c r="N75" i="21"/>
  <c r="U75" i="21"/>
  <c r="H75" i="21"/>
  <c r="Q75" i="21"/>
  <c r="Q38" i="21"/>
  <c r="U38" i="21"/>
  <c r="S38" i="21"/>
  <c r="T38" i="21"/>
  <c r="R38" i="21"/>
  <c r="A38" i="21"/>
  <c r="D38" i="21"/>
  <c r="K38" i="21"/>
  <c r="C38" i="21"/>
  <c r="L38" i="21"/>
  <c r="H38" i="21"/>
  <c r="N38" i="21"/>
  <c r="M38" i="21"/>
  <c r="G38" i="21"/>
  <c r="Q46" i="21"/>
  <c r="U46" i="21"/>
  <c r="S46" i="21"/>
  <c r="T46" i="21"/>
  <c r="R46" i="21"/>
  <c r="A46" i="21"/>
  <c r="C46" i="21"/>
  <c r="D46" i="21"/>
  <c r="K46" i="21"/>
  <c r="H46" i="21"/>
  <c r="M46" i="21"/>
  <c r="G46" i="21"/>
  <c r="L46" i="21"/>
  <c r="N46" i="21"/>
  <c r="A59" i="21"/>
  <c r="C59" i="21"/>
  <c r="K59" i="21"/>
  <c r="Q59" i="21"/>
  <c r="U59" i="21"/>
  <c r="H59" i="21"/>
  <c r="R59" i="21"/>
  <c r="D59" i="21"/>
  <c r="N59" i="21"/>
  <c r="L59" i="21"/>
  <c r="M59" i="21"/>
  <c r="S59" i="21"/>
  <c r="G59" i="21"/>
  <c r="T59" i="21"/>
  <c r="A22" i="21"/>
  <c r="K22" i="21"/>
  <c r="T22" i="21"/>
  <c r="C22" i="21"/>
  <c r="H22" i="21"/>
  <c r="M22" i="21"/>
  <c r="D22" i="21"/>
  <c r="L22" i="21"/>
  <c r="R22" i="21"/>
  <c r="S22" i="21"/>
  <c r="N22" i="21"/>
  <c r="Q22" i="21"/>
  <c r="U22" i="21"/>
  <c r="G22" i="21"/>
  <c r="Q29" i="21"/>
  <c r="U29" i="21"/>
  <c r="A29" i="21"/>
  <c r="R29" i="21"/>
  <c r="T29" i="21"/>
  <c r="H29" i="21"/>
  <c r="L29" i="21"/>
  <c r="C29" i="21"/>
  <c r="M29" i="21"/>
  <c r="D29" i="21"/>
  <c r="K29" i="21"/>
  <c r="G29" i="21"/>
  <c r="S29" i="21"/>
  <c r="N29" i="21"/>
  <c r="Q37" i="21"/>
  <c r="U37" i="21"/>
  <c r="A37" i="21"/>
  <c r="R37" i="21"/>
  <c r="T37" i="21"/>
  <c r="H37" i="21"/>
  <c r="L37" i="21"/>
  <c r="C37" i="21"/>
  <c r="D37" i="21"/>
  <c r="S37" i="21"/>
  <c r="G37" i="21"/>
  <c r="N37" i="21"/>
  <c r="M37" i="21"/>
  <c r="K37" i="21"/>
  <c r="Q45" i="21"/>
  <c r="U45" i="21"/>
  <c r="A45" i="21"/>
  <c r="R45" i="21"/>
  <c r="T45" i="21"/>
  <c r="H45" i="21"/>
  <c r="L45" i="21"/>
  <c r="S45" i="21"/>
  <c r="M45" i="21"/>
  <c r="C45" i="21"/>
  <c r="D45" i="21"/>
  <c r="K45" i="21"/>
  <c r="G45" i="21"/>
  <c r="N45" i="21"/>
  <c r="A53" i="21"/>
  <c r="G53" i="21"/>
  <c r="M53" i="21"/>
  <c r="S53" i="21"/>
  <c r="D53" i="21"/>
  <c r="N53" i="21"/>
  <c r="U53" i="21"/>
  <c r="C53" i="21"/>
  <c r="Q53" i="21"/>
  <c r="L53" i="21"/>
  <c r="R53" i="21"/>
  <c r="H53" i="21"/>
  <c r="T53" i="21"/>
  <c r="K53" i="21"/>
  <c r="Q32" i="21"/>
  <c r="U32" i="21"/>
  <c r="S32" i="21"/>
  <c r="T32" i="21"/>
  <c r="R32" i="21"/>
  <c r="G32" i="21"/>
  <c r="M32" i="21"/>
  <c r="H32" i="21"/>
  <c r="N32" i="21"/>
  <c r="A32" i="21"/>
  <c r="C32" i="21"/>
  <c r="D32" i="21"/>
  <c r="L32" i="21"/>
  <c r="K32" i="21"/>
  <c r="G66" i="21"/>
  <c r="M66" i="21"/>
  <c r="S66" i="21"/>
  <c r="A66" i="21"/>
  <c r="C66" i="21"/>
  <c r="L66" i="21"/>
  <c r="T66" i="21"/>
  <c r="D66" i="21"/>
  <c r="Q66" i="21"/>
  <c r="H66" i="21"/>
  <c r="R66" i="21"/>
  <c r="K66" i="21"/>
  <c r="U66" i="21"/>
  <c r="N66" i="21"/>
  <c r="A79" i="21"/>
  <c r="D79" i="21"/>
  <c r="L79" i="21"/>
  <c r="R79" i="21"/>
  <c r="G79" i="21"/>
  <c r="M79" i="21"/>
  <c r="S79" i="21"/>
  <c r="H79" i="21"/>
  <c r="N79" i="21"/>
  <c r="T79" i="21"/>
  <c r="C79" i="21"/>
  <c r="K79" i="21"/>
  <c r="Q79" i="21"/>
  <c r="U79" i="21"/>
  <c r="A65" i="21"/>
  <c r="H65" i="21"/>
  <c r="N65" i="21"/>
  <c r="T65" i="21"/>
  <c r="G65" i="21"/>
  <c r="Q65" i="21"/>
  <c r="C65" i="21"/>
  <c r="M65" i="21"/>
  <c r="D65" i="21"/>
  <c r="R65" i="21"/>
  <c r="K65" i="21"/>
  <c r="S65" i="21"/>
  <c r="L65" i="21"/>
  <c r="U65" i="21"/>
  <c r="A61" i="21"/>
  <c r="G61" i="21"/>
  <c r="M61" i="21"/>
  <c r="S61" i="21"/>
  <c r="K61" i="21"/>
  <c r="R61" i="21"/>
  <c r="H61" i="21"/>
  <c r="T61" i="21"/>
  <c r="N61" i="21"/>
  <c r="C61" i="21"/>
  <c r="Q61" i="21"/>
  <c r="D61" i="21"/>
  <c r="U61" i="21"/>
  <c r="L61" i="21"/>
  <c r="A57" i="21"/>
  <c r="G57" i="21"/>
  <c r="M57" i="21"/>
  <c r="S57" i="21"/>
  <c r="H57" i="21"/>
  <c r="Q57" i="21"/>
  <c r="L57" i="21"/>
  <c r="U57" i="21"/>
  <c r="D57" i="21"/>
  <c r="T57" i="21"/>
  <c r="K57" i="21"/>
  <c r="N57" i="21"/>
  <c r="C57" i="21"/>
  <c r="R57" i="21"/>
  <c r="Q28" i="21"/>
  <c r="U28" i="21"/>
  <c r="S28" i="21"/>
  <c r="T28" i="21"/>
  <c r="R28" i="21"/>
  <c r="G28" i="21"/>
  <c r="M28" i="21"/>
  <c r="A28" i="21"/>
  <c r="L28" i="21"/>
  <c r="C28" i="21"/>
  <c r="H28" i="21"/>
  <c r="K28" i="21"/>
  <c r="N28" i="21"/>
  <c r="D28" i="21"/>
  <c r="Q40" i="21"/>
  <c r="U40" i="21"/>
  <c r="S40" i="21"/>
  <c r="T40" i="21"/>
  <c r="R40" i="21"/>
  <c r="G40" i="21"/>
  <c r="M40" i="21"/>
  <c r="K40" i="21"/>
  <c r="D40" i="21"/>
  <c r="C40" i="21"/>
  <c r="N40" i="21"/>
  <c r="H40" i="21"/>
  <c r="L40" i="21"/>
  <c r="A40" i="21"/>
  <c r="Q48" i="21"/>
  <c r="U48" i="21"/>
  <c r="S48" i="21"/>
  <c r="T48" i="21"/>
  <c r="R48" i="21"/>
  <c r="G48" i="21"/>
  <c r="M48" i="21"/>
  <c r="H48" i="21"/>
  <c r="N48" i="21"/>
  <c r="D48" i="21"/>
  <c r="A48" i="21"/>
  <c r="C48" i="21"/>
  <c r="K48" i="21"/>
  <c r="L48" i="21"/>
  <c r="D62" i="21"/>
  <c r="A62" i="21"/>
  <c r="G62" i="21"/>
  <c r="M62" i="21"/>
  <c r="S62" i="21"/>
  <c r="K62" i="21"/>
  <c r="R62" i="21"/>
  <c r="H62" i="21"/>
  <c r="T62" i="21"/>
  <c r="L62" i="21"/>
  <c r="U62" i="21"/>
  <c r="N62" i="21"/>
  <c r="C62" i="21"/>
  <c r="Q62" i="21"/>
  <c r="A25" i="21"/>
  <c r="G25" i="21"/>
  <c r="L25" i="21"/>
  <c r="Q25" i="21"/>
  <c r="U25" i="21"/>
  <c r="D25" i="21"/>
  <c r="H25" i="21"/>
  <c r="C25" i="21"/>
  <c r="K25" i="21"/>
  <c r="M25" i="21"/>
  <c r="N25" i="21"/>
  <c r="R25" i="21"/>
  <c r="S25" i="21"/>
  <c r="T25" i="21"/>
  <c r="Q31" i="21"/>
  <c r="U31" i="21"/>
  <c r="A31" i="21"/>
  <c r="C31" i="21"/>
  <c r="R31" i="21"/>
  <c r="T31" i="21"/>
  <c r="N31" i="21"/>
  <c r="S31" i="21"/>
  <c r="D31" i="21"/>
  <c r="M31" i="21"/>
  <c r="L31" i="21"/>
  <c r="K31" i="21"/>
  <c r="H31" i="21"/>
  <c r="G31" i="21"/>
  <c r="Q39" i="21"/>
  <c r="U39" i="21"/>
  <c r="A39" i="21"/>
  <c r="C39" i="21"/>
  <c r="R39" i="21"/>
  <c r="T39" i="21"/>
  <c r="N39" i="21"/>
  <c r="H39" i="21"/>
  <c r="K39" i="21"/>
  <c r="S39" i="21"/>
  <c r="G39" i="21"/>
  <c r="D39" i="21"/>
  <c r="L39" i="21"/>
  <c r="M39" i="21"/>
  <c r="Q47" i="21"/>
  <c r="U47" i="21"/>
  <c r="A47" i="21"/>
  <c r="C47" i="21"/>
  <c r="R47" i="21"/>
  <c r="T47" i="21"/>
  <c r="N47" i="21"/>
  <c r="D47" i="21"/>
  <c r="M47" i="21"/>
  <c r="S47" i="21"/>
  <c r="G47" i="21"/>
  <c r="H47" i="21"/>
  <c r="L47" i="21"/>
  <c r="K47" i="21"/>
  <c r="A60" i="21"/>
  <c r="H60" i="21"/>
  <c r="N60" i="21"/>
  <c r="T60" i="21"/>
  <c r="D60" i="21"/>
  <c r="M60" i="21"/>
  <c r="U60" i="21"/>
  <c r="G60" i="21"/>
  <c r="R60" i="21"/>
  <c r="C60" i="21"/>
  <c r="S60" i="21"/>
  <c r="K60" i="21"/>
  <c r="L60" i="21"/>
  <c r="Q60" i="21"/>
  <c r="Q36" i="21"/>
  <c r="U36" i="21"/>
  <c r="S36" i="21"/>
  <c r="T36" i="21"/>
  <c r="R36" i="21"/>
  <c r="C36" i="21"/>
  <c r="G36" i="21"/>
  <c r="M36" i="21"/>
  <c r="D36" i="21"/>
  <c r="A36" i="21"/>
  <c r="H36" i="21"/>
  <c r="L36" i="21"/>
  <c r="N36" i="21"/>
  <c r="K36" i="21"/>
  <c r="A68" i="21"/>
  <c r="C68" i="21"/>
  <c r="K68" i="21"/>
  <c r="Q68" i="21"/>
  <c r="U68" i="21"/>
  <c r="D68" i="21"/>
  <c r="M68" i="21"/>
  <c r="H68" i="21"/>
  <c r="S68" i="21"/>
  <c r="L68" i="21"/>
  <c r="T68" i="21"/>
  <c r="N68" i="21"/>
  <c r="G68" i="21"/>
  <c r="R68" i="21"/>
  <c r="A78" i="21"/>
  <c r="G78" i="21"/>
  <c r="M78" i="21"/>
  <c r="S78" i="21"/>
  <c r="H78" i="21"/>
  <c r="N78" i="21"/>
  <c r="T78" i="21"/>
  <c r="C78" i="21"/>
  <c r="K78" i="21"/>
  <c r="Q78" i="21"/>
  <c r="U78" i="21"/>
  <c r="D78" i="21"/>
  <c r="L78" i="21"/>
  <c r="R78" i="21"/>
  <c r="A70" i="21"/>
  <c r="G70" i="21"/>
  <c r="M70" i="21"/>
  <c r="S70" i="21"/>
  <c r="C70" i="21"/>
  <c r="L70" i="21"/>
  <c r="T70" i="21"/>
  <c r="D70" i="21"/>
  <c r="N70" i="21"/>
  <c r="U70" i="21"/>
  <c r="H70" i="21"/>
  <c r="Q70" i="21"/>
  <c r="K70" i="21"/>
  <c r="R70" i="21"/>
  <c r="A80" i="21"/>
  <c r="C80" i="21"/>
  <c r="K80" i="21"/>
  <c r="Q80" i="21"/>
  <c r="U80" i="21"/>
  <c r="D80" i="21"/>
  <c r="L80" i="21"/>
  <c r="R80" i="21"/>
  <c r="G80" i="21"/>
  <c r="M80" i="21"/>
  <c r="S80" i="21"/>
  <c r="H80" i="21"/>
  <c r="N80" i="21"/>
  <c r="T80" i="21"/>
  <c r="A58" i="21"/>
  <c r="D58" i="21"/>
  <c r="L58" i="21"/>
  <c r="R58" i="21"/>
  <c r="C58" i="21"/>
  <c r="M58" i="21"/>
  <c r="T58" i="21"/>
  <c r="N58" i="21"/>
  <c r="Q58" i="21"/>
  <c r="G58" i="21"/>
  <c r="S58" i="21"/>
  <c r="H58" i="21"/>
  <c r="U58" i="21"/>
  <c r="K58" i="21"/>
  <c r="Q30" i="21"/>
  <c r="U30" i="21"/>
  <c r="S30" i="21"/>
  <c r="T30" i="21"/>
  <c r="R30" i="21"/>
  <c r="A30" i="21"/>
  <c r="C30" i="21"/>
  <c r="D30" i="21"/>
  <c r="K30" i="21"/>
  <c r="H30" i="21"/>
  <c r="M30" i="21"/>
  <c r="G30" i="21"/>
  <c r="L30" i="21"/>
  <c r="N30" i="21"/>
  <c r="Q42" i="21"/>
  <c r="U42" i="21"/>
  <c r="S42" i="21"/>
  <c r="T42" i="21"/>
  <c r="R42" i="21"/>
  <c r="D42" i="21"/>
  <c r="K42" i="21"/>
  <c r="A42" i="21"/>
  <c r="L42" i="21"/>
  <c r="C42" i="21"/>
  <c r="H42" i="21"/>
  <c r="M42" i="21"/>
  <c r="G42" i="21"/>
  <c r="N42" i="21"/>
  <c r="Q50" i="21"/>
  <c r="U50" i="21"/>
  <c r="S50" i="21"/>
  <c r="T50" i="21"/>
  <c r="R50" i="21"/>
  <c r="D50" i="21"/>
  <c r="K50" i="21"/>
  <c r="C50" i="21"/>
  <c r="G50" i="21"/>
  <c r="N50" i="21"/>
  <c r="A50" i="21"/>
  <c r="H50" i="21"/>
  <c r="M50" i="21"/>
  <c r="L50" i="21"/>
  <c r="G21" i="21"/>
  <c r="L21" i="21"/>
  <c r="Q21" i="21"/>
  <c r="U21" i="21"/>
  <c r="D21" i="21"/>
  <c r="N21" i="21"/>
  <c r="A21" i="21"/>
  <c r="K21" i="21"/>
  <c r="M21" i="21"/>
  <c r="H21" i="21"/>
  <c r="R21" i="21"/>
  <c r="S21" i="21"/>
  <c r="T21" i="21"/>
  <c r="C21" i="21"/>
  <c r="D54" i="21"/>
  <c r="L54" i="21"/>
  <c r="R54" i="21"/>
  <c r="A54" i="21"/>
  <c r="K54" i="21"/>
  <c r="S54" i="21"/>
  <c r="G54" i="21"/>
  <c r="Q54" i="21"/>
  <c r="H54" i="21"/>
  <c r="U54" i="21"/>
  <c r="M54" i="21"/>
  <c r="N54" i="21"/>
  <c r="C54" i="21"/>
  <c r="T54" i="21"/>
  <c r="Q33" i="21"/>
  <c r="U33" i="21"/>
  <c r="A33" i="21"/>
  <c r="R33" i="21"/>
  <c r="T33" i="21"/>
  <c r="H33" i="21"/>
  <c r="L33" i="21"/>
  <c r="N33" i="21"/>
  <c r="M33" i="21"/>
  <c r="S33" i="21"/>
  <c r="G33" i="21"/>
  <c r="K33" i="21"/>
  <c r="C33" i="21"/>
  <c r="D33" i="21"/>
  <c r="Q41" i="21"/>
  <c r="U41" i="21"/>
  <c r="A41" i="21"/>
  <c r="R41" i="21"/>
  <c r="T41" i="21"/>
  <c r="C41" i="21"/>
  <c r="H41" i="21"/>
  <c r="L41" i="21"/>
  <c r="D41" i="21"/>
  <c r="G41" i="21"/>
  <c r="K41" i="21"/>
  <c r="S41" i="21"/>
  <c r="N41" i="21"/>
  <c r="M41" i="21"/>
  <c r="Q49" i="21"/>
  <c r="U49" i="21"/>
  <c r="A49" i="21"/>
  <c r="R49" i="21"/>
  <c r="T49" i="21"/>
  <c r="H49" i="21"/>
  <c r="L49" i="21"/>
  <c r="S49" i="21"/>
  <c r="N49" i="21"/>
  <c r="C49" i="21"/>
  <c r="K49" i="21"/>
  <c r="G49" i="21"/>
  <c r="M49" i="21"/>
  <c r="D49" i="21"/>
  <c r="A64" i="21"/>
  <c r="C64" i="21"/>
  <c r="K64" i="21"/>
  <c r="Q64" i="21"/>
  <c r="U64" i="21"/>
  <c r="L64" i="21"/>
  <c r="S64" i="21"/>
  <c r="M64" i="21"/>
  <c r="D64" i="21"/>
  <c r="N64" i="21"/>
  <c r="G64" i="21"/>
  <c r="R64" i="21"/>
  <c r="H64" i="21"/>
  <c r="T64" i="21"/>
  <c r="A55" i="21"/>
  <c r="C55" i="21"/>
  <c r="K55" i="21"/>
  <c r="Q55" i="21"/>
  <c r="U55" i="21"/>
  <c r="G55" i="21"/>
  <c r="N55" i="21"/>
  <c r="H55" i="21"/>
  <c r="S55" i="21"/>
  <c r="R55" i="21"/>
  <c r="D55" i="21"/>
  <c r="T55" i="21"/>
  <c r="L55" i="21"/>
  <c r="M55" i="21"/>
  <c r="H73" i="21"/>
  <c r="N73" i="21"/>
  <c r="T73" i="21"/>
  <c r="A73" i="21"/>
  <c r="K73" i="21"/>
  <c r="R73" i="21"/>
  <c r="C73" i="21"/>
  <c r="L73" i="21"/>
  <c r="S73" i="21"/>
  <c r="D73" i="21"/>
  <c r="M73" i="21"/>
  <c r="U73" i="21"/>
  <c r="G73" i="21"/>
  <c r="Q73" i="21"/>
  <c r="A76" i="21"/>
  <c r="C76" i="21"/>
  <c r="K76" i="21"/>
  <c r="Q76" i="21"/>
  <c r="G76" i="21"/>
  <c r="N76" i="21"/>
  <c r="U76" i="21"/>
  <c r="H76" i="21"/>
  <c r="R76" i="21"/>
  <c r="L76" i="21"/>
  <c r="S76" i="21"/>
  <c r="D76" i="21"/>
  <c r="M76" i="21"/>
  <c r="T76" i="21"/>
  <c r="A72" i="21"/>
  <c r="C72" i="21"/>
  <c r="K72" i="21"/>
  <c r="Q72" i="21"/>
  <c r="U72" i="21"/>
  <c r="D72" i="21"/>
  <c r="M72" i="21"/>
  <c r="T72" i="21"/>
  <c r="G72" i="21"/>
  <c r="N72" i="21"/>
  <c r="H72" i="21"/>
  <c r="R72" i="21"/>
  <c r="L72" i="21"/>
  <c r="S72" i="21"/>
  <c r="A74" i="21"/>
  <c r="G74" i="21"/>
  <c r="M74" i="21"/>
  <c r="S74" i="21"/>
  <c r="D74" i="21"/>
  <c r="N74" i="21"/>
  <c r="U74" i="21"/>
  <c r="H74" i="21"/>
  <c r="Q74" i="21"/>
  <c r="K74" i="21"/>
  <c r="R74" i="21"/>
  <c r="C74" i="21"/>
  <c r="L74" i="21"/>
  <c r="T74" i="21"/>
  <c r="V72" i="21" l="1"/>
  <c r="I72" i="21"/>
  <c r="X72" i="21"/>
  <c r="O72" i="21"/>
  <c r="E72" i="21"/>
  <c r="I64" i="21"/>
  <c r="X64" i="21"/>
  <c r="E64" i="21"/>
  <c r="V64" i="21"/>
  <c r="O64" i="21"/>
  <c r="V49" i="21"/>
  <c r="E49" i="21"/>
  <c r="I49" i="21"/>
  <c r="O49" i="21"/>
  <c r="X49" i="21"/>
  <c r="V33" i="21"/>
  <c r="E33" i="21"/>
  <c r="I33" i="21"/>
  <c r="O33" i="21"/>
  <c r="X33" i="21"/>
  <c r="O21" i="21"/>
  <c r="V21" i="21"/>
  <c r="I21" i="21"/>
  <c r="E21" i="21"/>
  <c r="X21" i="21"/>
  <c r="I80" i="21"/>
  <c r="X80" i="21"/>
  <c r="V80" i="21"/>
  <c r="E80" i="21"/>
  <c r="O80" i="21"/>
  <c r="E78" i="21"/>
  <c r="O78" i="21"/>
  <c r="I78" i="21"/>
  <c r="V78" i="21"/>
  <c r="X78" i="21"/>
  <c r="V39" i="21"/>
  <c r="I39" i="21"/>
  <c r="E39" i="21"/>
  <c r="O39" i="21"/>
  <c r="X39" i="21"/>
  <c r="V48" i="21"/>
  <c r="X48" i="21"/>
  <c r="E48" i="21"/>
  <c r="O48" i="21"/>
  <c r="I48" i="21"/>
  <c r="V57" i="21"/>
  <c r="E57" i="21"/>
  <c r="I57" i="21"/>
  <c r="O57" i="21"/>
  <c r="X57" i="21"/>
  <c r="V65" i="21"/>
  <c r="E65" i="21"/>
  <c r="O65" i="21"/>
  <c r="I65" i="21"/>
  <c r="X65" i="21"/>
  <c r="V53" i="21"/>
  <c r="X53" i="21"/>
  <c r="E53" i="21"/>
  <c r="O53" i="21"/>
  <c r="I53" i="21"/>
  <c r="V45" i="21"/>
  <c r="E45" i="21"/>
  <c r="I45" i="21"/>
  <c r="O45" i="21"/>
  <c r="X45" i="21"/>
  <c r="V29" i="21"/>
  <c r="E29" i="21"/>
  <c r="I29" i="21"/>
  <c r="O29" i="21"/>
  <c r="X29" i="21"/>
  <c r="V22" i="21"/>
  <c r="I22" i="21"/>
  <c r="E22" i="21"/>
  <c r="X22" i="21"/>
  <c r="O22" i="21"/>
  <c r="V75" i="21"/>
  <c r="E75" i="21"/>
  <c r="I75" i="21"/>
  <c r="X75" i="21"/>
  <c r="O75" i="21"/>
  <c r="V73" i="21"/>
  <c r="E73" i="21"/>
  <c r="I73" i="21"/>
  <c r="O73" i="21"/>
  <c r="X73" i="21"/>
  <c r="E54" i="21"/>
  <c r="V54" i="21"/>
  <c r="O54" i="21"/>
  <c r="I54" i="21"/>
  <c r="X54" i="21"/>
  <c r="E66" i="21"/>
  <c r="O66" i="21"/>
  <c r="I66" i="21"/>
  <c r="V66" i="21"/>
  <c r="X66" i="21"/>
  <c r="V32" i="21"/>
  <c r="X32" i="21"/>
  <c r="E32" i="21"/>
  <c r="I32" i="21"/>
  <c r="O32" i="21"/>
  <c r="I38" i="21"/>
  <c r="O38" i="21"/>
  <c r="V38" i="21"/>
  <c r="X38" i="21"/>
  <c r="E38" i="21"/>
  <c r="I67" i="21"/>
  <c r="O67" i="21"/>
  <c r="E67" i="21"/>
  <c r="V67" i="21"/>
  <c r="X67" i="21"/>
  <c r="V43" i="21"/>
  <c r="E43" i="21"/>
  <c r="I43" i="21"/>
  <c r="O43" i="21"/>
  <c r="X43" i="21"/>
  <c r="V27" i="21"/>
  <c r="I27" i="21"/>
  <c r="O27" i="21"/>
  <c r="E27" i="21"/>
  <c r="X27" i="21"/>
  <c r="V20" i="21"/>
  <c r="E20" i="21"/>
  <c r="X20" i="21" s="1"/>
  <c r="O20" i="21"/>
  <c r="I20" i="21"/>
  <c r="E74" i="21"/>
  <c r="O74" i="21"/>
  <c r="X74" i="21"/>
  <c r="V74" i="21"/>
  <c r="I74" i="21"/>
  <c r="I76" i="21"/>
  <c r="X76" i="21"/>
  <c r="E76" i="21"/>
  <c r="V76" i="21"/>
  <c r="O76" i="21"/>
  <c r="V55" i="21"/>
  <c r="E55" i="21"/>
  <c r="I55" i="21"/>
  <c r="X55" i="21"/>
  <c r="O55" i="21"/>
  <c r="V41" i="21"/>
  <c r="E41" i="21"/>
  <c r="O41" i="21"/>
  <c r="I41" i="21"/>
  <c r="X41" i="21"/>
  <c r="I50" i="21"/>
  <c r="O50" i="21"/>
  <c r="E50" i="21"/>
  <c r="V50" i="21"/>
  <c r="X50" i="21"/>
  <c r="V58" i="21"/>
  <c r="E58" i="21"/>
  <c r="O58" i="21"/>
  <c r="X58" i="21"/>
  <c r="I58" i="21"/>
  <c r="E70" i="21"/>
  <c r="V70" i="21"/>
  <c r="O70" i="21"/>
  <c r="I70" i="21"/>
  <c r="X70" i="21"/>
  <c r="E68" i="21"/>
  <c r="I68" i="21"/>
  <c r="X68" i="21"/>
  <c r="V68" i="21"/>
  <c r="O68" i="21"/>
  <c r="V60" i="21"/>
  <c r="I60" i="21"/>
  <c r="X60" i="21"/>
  <c r="E60" i="21"/>
  <c r="O60" i="21"/>
  <c r="V47" i="21"/>
  <c r="X47" i="21"/>
  <c r="E47" i="21"/>
  <c r="I47" i="21"/>
  <c r="O47" i="21"/>
  <c r="V31" i="21"/>
  <c r="X31" i="21"/>
  <c r="E31" i="21"/>
  <c r="I31" i="21"/>
  <c r="O31" i="21"/>
  <c r="I25" i="21"/>
  <c r="O25" i="21"/>
  <c r="X25" i="21"/>
  <c r="E25" i="21"/>
  <c r="V25" i="21"/>
  <c r="V61" i="21"/>
  <c r="E61" i="21"/>
  <c r="O61" i="21"/>
  <c r="I61" i="21"/>
  <c r="X61" i="21"/>
  <c r="V79" i="21"/>
  <c r="E79" i="21"/>
  <c r="X79" i="21"/>
  <c r="I79" i="21"/>
  <c r="O79" i="21"/>
  <c r="V37" i="21"/>
  <c r="E37" i="21"/>
  <c r="I37" i="21"/>
  <c r="O37" i="21"/>
  <c r="X37" i="21"/>
  <c r="O59" i="21"/>
  <c r="E59" i="21"/>
  <c r="I59" i="21"/>
  <c r="X59" i="21"/>
  <c r="V59" i="21"/>
  <c r="V69" i="21"/>
  <c r="E69" i="21"/>
  <c r="X69" i="21"/>
  <c r="I69" i="21"/>
  <c r="O69" i="21"/>
  <c r="V52" i="21"/>
  <c r="E52" i="21"/>
  <c r="I52" i="21"/>
  <c r="X52" i="21"/>
  <c r="O52" i="21"/>
  <c r="X44" i="21"/>
  <c r="I44" i="21"/>
  <c r="E44" i="21"/>
  <c r="V44" i="21"/>
  <c r="O44" i="21"/>
  <c r="I34" i="21"/>
  <c r="O34" i="21"/>
  <c r="V34" i="21"/>
  <c r="E34" i="21"/>
  <c r="X34" i="21"/>
  <c r="E71" i="21"/>
  <c r="I71" i="21"/>
  <c r="O71" i="21"/>
  <c r="X71" i="21"/>
  <c r="V71" i="21"/>
  <c r="I42" i="21"/>
  <c r="O42" i="21"/>
  <c r="X42" i="21"/>
  <c r="V42" i="21"/>
  <c r="E42" i="21"/>
  <c r="I30" i="21"/>
  <c r="O30" i="21"/>
  <c r="E30" i="21"/>
  <c r="V30" i="21"/>
  <c r="X30" i="21"/>
  <c r="X36" i="21"/>
  <c r="O36" i="21"/>
  <c r="E36" i="21"/>
  <c r="V36" i="21"/>
  <c r="I36" i="21"/>
  <c r="E62" i="21"/>
  <c r="V62" i="21"/>
  <c r="O62" i="21"/>
  <c r="I62" i="21"/>
  <c r="X62" i="21"/>
  <c r="V40" i="21"/>
  <c r="X40" i="21"/>
  <c r="E40" i="21"/>
  <c r="I40" i="21"/>
  <c r="O40" i="21"/>
  <c r="X28" i="21"/>
  <c r="I28" i="21"/>
  <c r="V28" i="21"/>
  <c r="E28" i="21"/>
  <c r="O28" i="21"/>
  <c r="I46" i="21"/>
  <c r="O46" i="21"/>
  <c r="E46" i="21"/>
  <c r="V46" i="21"/>
  <c r="X46" i="21"/>
  <c r="E63" i="21"/>
  <c r="X63" i="21"/>
  <c r="V63" i="21"/>
  <c r="I63" i="21"/>
  <c r="O63" i="21"/>
  <c r="V23" i="21"/>
  <c r="I23" i="21"/>
  <c r="X23" i="21"/>
  <c r="E23" i="21"/>
  <c r="O23" i="21"/>
  <c r="V77" i="21"/>
  <c r="O77" i="21"/>
  <c r="E77" i="21"/>
  <c r="I77" i="21"/>
  <c r="X77" i="21"/>
  <c r="V56" i="21"/>
  <c r="I56" i="21"/>
  <c r="X56" i="21"/>
  <c r="O56" i="21"/>
  <c r="E56" i="21"/>
  <c r="I26" i="21"/>
  <c r="O26" i="21"/>
  <c r="X26" i="21"/>
  <c r="V26" i="21"/>
  <c r="E26" i="21"/>
  <c r="V51" i="21"/>
  <c r="E51" i="21"/>
  <c r="I51" i="21"/>
  <c r="O51" i="21"/>
  <c r="X51" i="21"/>
  <c r="V35" i="21"/>
  <c r="E35" i="21"/>
  <c r="I35" i="21"/>
  <c r="O35" i="21"/>
  <c r="X35" i="21"/>
  <c r="V24" i="21"/>
  <c r="E24" i="21"/>
  <c r="O24" i="21"/>
  <c r="I24" i="21"/>
  <c r="X24" i="21"/>
</calcChain>
</file>

<file path=xl/sharedStrings.xml><?xml version="1.0" encoding="utf-8"?>
<sst xmlns="http://schemas.openxmlformats.org/spreadsheetml/2006/main" count="10843" uniqueCount="763">
  <si>
    <t>Allan Hancock CCD</t>
  </si>
  <si>
    <t>Barstow CCD</t>
  </si>
  <si>
    <t>Cabrillo CCD</t>
  </si>
  <si>
    <t>Cerritos CCD</t>
  </si>
  <si>
    <t>Chaffey CCD</t>
  </si>
  <si>
    <t>Citrus CCD</t>
  </si>
  <si>
    <t>Coast CCD</t>
  </si>
  <si>
    <t>Compton CCD</t>
  </si>
  <si>
    <t>Contra Costa CCD</t>
  </si>
  <si>
    <t>Copper Mountain CCD</t>
  </si>
  <si>
    <t>Desert CCD</t>
  </si>
  <si>
    <t>El Camino CCD</t>
  </si>
  <si>
    <t>Feather River CCD</t>
  </si>
  <si>
    <t>Gavilan CCD</t>
  </si>
  <si>
    <t>Glendale CCD</t>
  </si>
  <si>
    <t>Hartnell CCD</t>
  </si>
  <si>
    <t>Imperial CCD</t>
  </si>
  <si>
    <t>Kern CCD</t>
  </si>
  <si>
    <t>Lake Tahoe CCD</t>
  </si>
  <si>
    <t>Lassen CCD</t>
  </si>
  <si>
    <t>Long Beach CCD</t>
  </si>
  <si>
    <t>Los Angeles CCD</t>
  </si>
  <si>
    <t>Los Rios CCD</t>
  </si>
  <si>
    <t>Grand Total</t>
  </si>
  <si>
    <t>ESL</t>
  </si>
  <si>
    <t>AWD</t>
  </si>
  <si>
    <t>Consortium</t>
  </si>
  <si>
    <t>Yosemite CCD</t>
  </si>
  <si>
    <t>West Hills CCD</t>
  </si>
  <si>
    <t>State Center CCD</t>
  </si>
  <si>
    <t>Southwestern CCD</t>
  </si>
  <si>
    <t>South Orange County CCD</t>
  </si>
  <si>
    <t>Sequoias CCD</t>
  </si>
  <si>
    <t>Santa Monica CCD</t>
  </si>
  <si>
    <t>Santa Clarita CCD</t>
  </si>
  <si>
    <t>Santa Barbara CCD</t>
  </si>
  <si>
    <t>San Joaquin Delta CCD</t>
  </si>
  <si>
    <t>San Francisco CCD</t>
  </si>
  <si>
    <t>San Diego CCD</t>
  </si>
  <si>
    <t>San Bernardino CCD</t>
  </si>
  <si>
    <t>Riverside CCD</t>
  </si>
  <si>
    <t>Rio Hondo CCD</t>
  </si>
  <si>
    <t>Redwoods CCD</t>
  </si>
  <si>
    <t>Rancho Santiago CCD</t>
  </si>
  <si>
    <t>Peralta CCD</t>
  </si>
  <si>
    <t>Palomar CCD</t>
  </si>
  <si>
    <t>Palo Verde CCD</t>
  </si>
  <si>
    <t>Mt. San Jacinto CCD</t>
  </si>
  <si>
    <t>Mt. San Antonio CCD</t>
  </si>
  <si>
    <t>MiraCosta CCD</t>
  </si>
  <si>
    <t>Merced CCD</t>
  </si>
  <si>
    <t>Marin CCD</t>
  </si>
  <si>
    <t>Chabot-Las Positas CCD</t>
  </si>
  <si>
    <t>Copper Mountain</t>
  </si>
  <si>
    <t>Ohlone CCD</t>
  </si>
  <si>
    <t>Victor Valley CCD</t>
  </si>
  <si>
    <t>West Kern CCD</t>
  </si>
  <si>
    <t>Yuba CCD</t>
  </si>
  <si>
    <t>CalWORKS Adult/ROC/P</t>
  </si>
  <si>
    <t>Yolo</t>
  </si>
  <si>
    <t>Tulare</t>
  </si>
  <si>
    <t xml:space="preserve">Santa Clara </t>
  </si>
  <si>
    <t>Santa Barbara</t>
  </si>
  <si>
    <t>San Diego</t>
  </si>
  <si>
    <t>San Bernardino</t>
  </si>
  <si>
    <t>Riverside</t>
  </si>
  <si>
    <t>Orange</t>
  </si>
  <si>
    <t>Madera</t>
  </si>
  <si>
    <t>Los Angeles</t>
  </si>
  <si>
    <t>Los Angeles USD ROCP</t>
  </si>
  <si>
    <t>Kings</t>
  </si>
  <si>
    <t>Kern</t>
  </si>
  <si>
    <t>Fresno</t>
  </si>
  <si>
    <t xml:space="preserve">Alameda </t>
  </si>
  <si>
    <t>Alameda</t>
  </si>
  <si>
    <t>AB104 Regional Allocation</t>
  </si>
  <si>
    <t>North Central Consortium</t>
  </si>
  <si>
    <t>Yuba</t>
  </si>
  <si>
    <t xml:space="preserve">Yuba </t>
  </si>
  <si>
    <t>Basic Skills Initiative 14-86</t>
  </si>
  <si>
    <t>SSSP NonCredit</t>
  </si>
  <si>
    <t>MOE</t>
  </si>
  <si>
    <t>Tri-County ROP</t>
  </si>
  <si>
    <t>Sutter</t>
  </si>
  <si>
    <t>Sutter County Library</t>
  </si>
  <si>
    <t>Lake</t>
  </si>
  <si>
    <t>Colusa</t>
  </si>
  <si>
    <t>Yosemite</t>
  </si>
  <si>
    <t>Tuolumne</t>
  </si>
  <si>
    <t xml:space="preserve">Stanislaus </t>
  </si>
  <si>
    <t>Stanislaus Mother Lode Consortium</t>
  </si>
  <si>
    <t>Stanislaus</t>
  </si>
  <si>
    <t>Yosemite ROP</t>
  </si>
  <si>
    <t>Basic Skills Initiative 14-85</t>
  </si>
  <si>
    <t>LearningQuest -- Stanislaus Literacy Centers</t>
  </si>
  <si>
    <t>Basic Skills Initiative 14-84</t>
  </si>
  <si>
    <t>West Valley-Mission CCD</t>
  </si>
  <si>
    <t>West Kern</t>
  </si>
  <si>
    <t xml:space="preserve">Kern </t>
  </si>
  <si>
    <t>Basic Skills Initiative 14-83</t>
  </si>
  <si>
    <t>West Hills</t>
  </si>
  <si>
    <t xml:space="preserve">Kings </t>
  </si>
  <si>
    <t xml:space="preserve">Fresno </t>
  </si>
  <si>
    <t>Basic Skills Initiative 14-82</t>
  </si>
  <si>
    <t>Victor Valley</t>
  </si>
  <si>
    <t xml:space="preserve">San Bernardino </t>
  </si>
  <si>
    <t>Basic Skills Initiative 14-81</t>
  </si>
  <si>
    <t>Ventura</t>
  </si>
  <si>
    <t xml:space="preserve">Ventura </t>
  </si>
  <si>
    <t>Ventura County CCD</t>
  </si>
  <si>
    <t>Ventura County ROP</t>
  </si>
  <si>
    <t>Basic Skills Initiative 14-80</t>
  </si>
  <si>
    <t>State Center</t>
  </si>
  <si>
    <t>Basic Skills Initiative 14-79</t>
  </si>
  <si>
    <t>Southwestern</t>
  </si>
  <si>
    <t xml:space="preserve">San Diego </t>
  </si>
  <si>
    <t>Basic Skills Initiative 14-78</t>
  </si>
  <si>
    <t>South Orange</t>
  </si>
  <si>
    <t xml:space="preserve">Orange </t>
  </si>
  <si>
    <t>Basic Skills Initiative 14-77</t>
  </si>
  <si>
    <t>Sonoma</t>
  </si>
  <si>
    <t xml:space="preserve">Sonoma </t>
  </si>
  <si>
    <t>Sonoma County CCD</t>
  </si>
  <si>
    <t>Sonoma County Library</t>
  </si>
  <si>
    <t>Basic Skills Initiative 14-76</t>
  </si>
  <si>
    <t>Catholic Charities of the Diocese of Santa Rosa</t>
  </si>
  <si>
    <t>Solano</t>
  </si>
  <si>
    <t xml:space="preserve">Solano </t>
  </si>
  <si>
    <t>Solano County CCD</t>
  </si>
  <si>
    <t>Basic Skills Initiative 14-75</t>
  </si>
  <si>
    <t>Siskiyou</t>
  </si>
  <si>
    <t xml:space="preserve">Siskiyou </t>
  </si>
  <si>
    <t>Siskiyou Joint CCD</t>
  </si>
  <si>
    <t>Basic Skills Initiative 14-74</t>
  </si>
  <si>
    <t>Sierra Joint CCD</t>
  </si>
  <si>
    <t>Sierra/Roseville</t>
  </si>
  <si>
    <t xml:space="preserve">Placer </t>
  </si>
  <si>
    <t>Basic Skills Initiative 14-73</t>
  </si>
  <si>
    <t>Placer</t>
  </si>
  <si>
    <t>Nevada</t>
  </si>
  <si>
    <t>Trinity</t>
  </si>
  <si>
    <t>Tehama</t>
  </si>
  <si>
    <t>Shasta-Tehama-Trinity Joint CCD</t>
  </si>
  <si>
    <t xml:space="preserve">Shasta </t>
  </si>
  <si>
    <t>Basic Skills Initiative 14-72</t>
  </si>
  <si>
    <t>Shasta</t>
  </si>
  <si>
    <t>Sequoias</t>
  </si>
  <si>
    <t xml:space="preserve">Tulare </t>
  </si>
  <si>
    <t>Basic Skills Initiative 14-71</t>
  </si>
  <si>
    <t>Santa Monica</t>
  </si>
  <si>
    <t xml:space="preserve">Los Angeles </t>
  </si>
  <si>
    <t>Basic Skills Initiative 14-70</t>
  </si>
  <si>
    <t>Santa Clarita</t>
  </si>
  <si>
    <t>Basic Skills Initiative 14-69</t>
  </si>
  <si>
    <t xml:space="preserve">Santa Barbara </t>
  </si>
  <si>
    <t>Basic Skills Initiative 14-68</t>
  </si>
  <si>
    <t>ACCEL San Mateo County</t>
  </si>
  <si>
    <t>San Mateo</t>
  </si>
  <si>
    <t xml:space="preserve">San Mateo </t>
  </si>
  <si>
    <t>San Mateo County CCD</t>
  </si>
  <si>
    <t>San Mateo County ROP</t>
  </si>
  <si>
    <t>Basic Skills Initiative 14-67</t>
  </si>
  <si>
    <t>San Luis Obispo</t>
  </si>
  <si>
    <t xml:space="preserve">San Luis Obispo </t>
  </si>
  <si>
    <t>San Luis Obispo County CCD</t>
  </si>
  <si>
    <t>Basic Skills Initiative 14-66</t>
  </si>
  <si>
    <t>Basic Skills Initiative 14-65</t>
  </si>
  <si>
    <t>San Jose-Evergreen CCD</t>
  </si>
  <si>
    <t>Delta Sierra Alliance Consortium</t>
  </si>
  <si>
    <t>San Joaquin Delta</t>
  </si>
  <si>
    <t xml:space="preserve">San Joaquin </t>
  </si>
  <si>
    <t>San Joaquin</t>
  </si>
  <si>
    <t>Basic Skills Initiative 14-64</t>
  </si>
  <si>
    <t>San Joaquin County ROP</t>
  </si>
  <si>
    <t>Calaveras</t>
  </si>
  <si>
    <t>San Francisco</t>
  </si>
  <si>
    <t xml:space="preserve">San Francisco </t>
  </si>
  <si>
    <t>YMCA of San Francisco</t>
  </si>
  <si>
    <t>Self-Help for the Elderly</t>
  </si>
  <si>
    <t>Basic Skills Initiative 14-63</t>
  </si>
  <si>
    <t>Refugee Transitions</t>
  </si>
  <si>
    <t>Jewish Vocational &amp; Career Counseling Services</t>
  </si>
  <si>
    <t>Jewish Family and Children's Services</t>
  </si>
  <si>
    <t>International Institute of the Bay Area</t>
  </si>
  <si>
    <t>Episcopal Community Services Skills Center</t>
  </si>
  <si>
    <t>Basic Skills Initiative 14-62</t>
  </si>
  <si>
    <t>Basic Skills Initiative 14-61</t>
  </si>
  <si>
    <t>Colton-Redlands-Yucaipa ROP</t>
  </si>
  <si>
    <t xml:space="preserve">Riverside </t>
  </si>
  <si>
    <t>Basic Skills Initiative 14-60</t>
  </si>
  <si>
    <t>Rio Hondo</t>
  </si>
  <si>
    <t>Basic Skills Initiative 14-59</t>
  </si>
  <si>
    <t>Redwoods</t>
  </si>
  <si>
    <t>Mendocino</t>
  </si>
  <si>
    <t>Humbolt</t>
  </si>
  <si>
    <t>Basic Skills Initiative 14-58</t>
  </si>
  <si>
    <t>North Coast Consortium</t>
  </si>
  <si>
    <t xml:space="preserve">Humboldt </t>
  </si>
  <si>
    <t>Humboldt</t>
  </si>
  <si>
    <t>Eureka City School District</t>
  </si>
  <si>
    <t>Del Norte</t>
  </si>
  <si>
    <t>Rancho Santiago</t>
  </si>
  <si>
    <t>Basic Skills Initiative 14-57</t>
  </si>
  <si>
    <t>Peralta/Piedmont</t>
  </si>
  <si>
    <t>Basic Skills Initiative 14-56</t>
  </si>
  <si>
    <t>Northern Alameda Consortium</t>
  </si>
  <si>
    <t>Pasadena</t>
  </si>
  <si>
    <t>Pasadena Area CCD</t>
  </si>
  <si>
    <t>Basic Skills Initiative 14-55</t>
  </si>
  <si>
    <t>Palomar/Vista</t>
  </si>
  <si>
    <t>Basic Skills Initiative 14-54</t>
  </si>
  <si>
    <t>Palo Verde</t>
  </si>
  <si>
    <t>Basic Skills Initiative 14-53</t>
  </si>
  <si>
    <t>Southern Alameda Consortium</t>
  </si>
  <si>
    <t>Ohlone</t>
  </si>
  <si>
    <t>Basic Skills Initiative 14-52</t>
  </si>
  <si>
    <t>North Orange</t>
  </si>
  <si>
    <t>North Orange County CCD</t>
  </si>
  <si>
    <t>North Orange County ROP</t>
  </si>
  <si>
    <t>Basic Skills Initiative 14-51</t>
  </si>
  <si>
    <t>Napa</t>
  </si>
  <si>
    <t xml:space="preserve">Napa </t>
  </si>
  <si>
    <t>Napa Valley CCD</t>
  </si>
  <si>
    <t>Basic Skills Initiative 14-50</t>
  </si>
  <si>
    <t>Mt. San Jacinto</t>
  </si>
  <si>
    <t>Basic Skills Initiative 14-49</t>
  </si>
  <si>
    <t>Mt. San Antonio</t>
  </si>
  <si>
    <t>San Antonio ROP</t>
  </si>
  <si>
    <t>Basic Skills Initiative 14-48</t>
  </si>
  <si>
    <t>Covina Public Library</t>
  </si>
  <si>
    <t>Monterey Peninsula CCD</t>
  </si>
  <si>
    <t>Monterey Peninsula</t>
  </si>
  <si>
    <t xml:space="preserve">Monterey </t>
  </si>
  <si>
    <t>Monterey</t>
  </si>
  <si>
    <t>Basic Skills Initiative 14-47</t>
  </si>
  <si>
    <t>MiraCosta</t>
  </si>
  <si>
    <t>Basic Skills Initiative 14-46</t>
  </si>
  <si>
    <t>Merced</t>
  </si>
  <si>
    <t xml:space="preserve">Merced </t>
  </si>
  <si>
    <t>Merced County ROP</t>
  </si>
  <si>
    <t>Basic Skills Initiative 14-45</t>
  </si>
  <si>
    <t>Mendocino-Lake</t>
  </si>
  <si>
    <t xml:space="preserve">Mendocino </t>
  </si>
  <si>
    <t>Mendocino County ROC/ROP</t>
  </si>
  <si>
    <t>Basic Skills Initiative 14-44</t>
  </si>
  <si>
    <t>Mendocino-Lake CCD</t>
  </si>
  <si>
    <t>Lake County ROP</t>
  </si>
  <si>
    <t>Marin</t>
  </si>
  <si>
    <t xml:space="preserve">Marin </t>
  </si>
  <si>
    <t>Marin County ROP</t>
  </si>
  <si>
    <t>Basic Skills Initiative 14-43</t>
  </si>
  <si>
    <t>Capital Regional Consortium</t>
  </si>
  <si>
    <t>Los Rios</t>
  </si>
  <si>
    <t xml:space="preserve">Sacramento </t>
  </si>
  <si>
    <t>Sacramento</t>
  </si>
  <si>
    <t>Sacramento County ROP</t>
  </si>
  <si>
    <t>Basic Skills Initiative 14-42</t>
  </si>
  <si>
    <t>El Dorado</t>
  </si>
  <si>
    <t>Central Sierra ROP JPA</t>
  </si>
  <si>
    <t>Amador</t>
  </si>
  <si>
    <t>Basic Skills Initiative 14-41</t>
  </si>
  <si>
    <t>Long Beach</t>
  </si>
  <si>
    <t>Basic Skills Initiative 14-40</t>
  </si>
  <si>
    <t>Lassen</t>
  </si>
  <si>
    <t xml:space="preserve">Lassen </t>
  </si>
  <si>
    <t>Basic Skills Initiative 14-39</t>
  </si>
  <si>
    <t>Lake Tahoe</t>
  </si>
  <si>
    <t xml:space="preserve">El Dorado </t>
  </si>
  <si>
    <t>Basic Skills Initiative 14-38</t>
  </si>
  <si>
    <t>El Doardo</t>
  </si>
  <si>
    <t>Mono</t>
  </si>
  <si>
    <t>Modoc</t>
  </si>
  <si>
    <t>Kern County ROP</t>
  </si>
  <si>
    <t>Basic Skills Initiative 14-37</t>
  </si>
  <si>
    <t>Imperial</t>
  </si>
  <si>
    <t xml:space="preserve">Imperial </t>
  </si>
  <si>
    <t>Basic Skills Initiative 14-36</t>
  </si>
  <si>
    <t>IVROP</t>
  </si>
  <si>
    <t>Hartnell/Salinas</t>
  </si>
  <si>
    <t>Basic Skills Initiative 14-35</t>
  </si>
  <si>
    <t>Salinas Valley Consortium</t>
  </si>
  <si>
    <t>Grossmont</t>
  </si>
  <si>
    <t>Grossmont-Cuyamaca CCD</t>
  </si>
  <si>
    <t>Basic Skills Initiative 14-34</t>
  </si>
  <si>
    <t>Glendale</t>
  </si>
  <si>
    <t>Glendale Public Library</t>
  </si>
  <si>
    <t>Basic Skills Initiative 14-33</t>
  </si>
  <si>
    <t>Gavilan</t>
  </si>
  <si>
    <t>Basic Skills Initiative 14-32</t>
  </si>
  <si>
    <t>San Benito</t>
  </si>
  <si>
    <t>Foothill-DeAnza</t>
  </si>
  <si>
    <t>Mountain View-Los Altos Union HSD</t>
  </si>
  <si>
    <t>Basic Skills Initiative 14-31</t>
  </si>
  <si>
    <t>Foothill-De Anza CCD</t>
  </si>
  <si>
    <t>Feather River</t>
  </si>
  <si>
    <t xml:space="preserve">Plumas </t>
  </si>
  <si>
    <t>Basic Skills Initiative 14-30</t>
  </si>
  <si>
    <t>Plumas</t>
  </si>
  <si>
    <t>El Camino</t>
  </si>
  <si>
    <t>Basic Skills Initiative 14-29</t>
  </si>
  <si>
    <t>Desert</t>
  </si>
  <si>
    <t>Basic Skills Initiative 14-28</t>
  </si>
  <si>
    <t>Morongo Basin Consortium</t>
  </si>
  <si>
    <t>Basic Skills Initiative 14-27</t>
  </si>
  <si>
    <t>Contra Costa</t>
  </si>
  <si>
    <t xml:space="preserve">Contra Costa </t>
  </si>
  <si>
    <t>West Contra Costa USD</t>
  </si>
  <si>
    <t>Basic Skills Initiative 14-26</t>
  </si>
  <si>
    <t>City of Richmond - LEAP</t>
  </si>
  <si>
    <t>Basic Skills Initiative 14-25</t>
  </si>
  <si>
    <t>Compton/Paramount</t>
  </si>
  <si>
    <t>Tri-Cites Consortium</t>
  </si>
  <si>
    <t>Coast</t>
  </si>
  <si>
    <t>Coastline ROP</t>
  </si>
  <si>
    <t>Basic Skills Initiative 14-24</t>
  </si>
  <si>
    <t>Citrus</t>
  </si>
  <si>
    <t>Basic Skills Initiative 14-23</t>
  </si>
  <si>
    <t>Azusa City Library</t>
  </si>
  <si>
    <t>West Valley Cooridor Consortium</t>
  </si>
  <si>
    <t>Chaffey</t>
  </si>
  <si>
    <t>Basic Skills Initiative 14-22</t>
  </si>
  <si>
    <t>Mid Alameda Consortium</t>
  </si>
  <si>
    <t>Chabot</t>
  </si>
  <si>
    <t>Basic Skills Initiative 14-21</t>
  </si>
  <si>
    <t>South East Los Angeles Consortium</t>
  </si>
  <si>
    <t>Cerritos</t>
  </si>
  <si>
    <t>Basic Skills Initiative 14-20</t>
  </si>
  <si>
    <t>Cabrillo</t>
  </si>
  <si>
    <t xml:space="preserve">Santa Cruz </t>
  </si>
  <si>
    <t>Volunteer Centers of Santa Cruz County</t>
  </si>
  <si>
    <t>Santa Cruz</t>
  </si>
  <si>
    <t>Basic Skills Initiative 14-19</t>
  </si>
  <si>
    <t>Willows Public Library</t>
  </si>
  <si>
    <t>Butte-Glenn</t>
  </si>
  <si>
    <t>Glenn</t>
  </si>
  <si>
    <t xml:space="preserve">Butte </t>
  </si>
  <si>
    <t>Butte</t>
  </si>
  <si>
    <t>Butte County ROP</t>
  </si>
  <si>
    <t>Basic Skills Initiative 14-18</t>
  </si>
  <si>
    <t>Barstow</t>
  </si>
  <si>
    <t>Basic Skills Initiative 14-17</t>
  </si>
  <si>
    <t>Antelope Valley</t>
  </si>
  <si>
    <t>Antelope Valley CCD</t>
  </si>
  <si>
    <t>Basic Skills Initiative 14-16</t>
  </si>
  <si>
    <t>Allan Hancock</t>
  </si>
  <si>
    <t>Basic Skills Initiative 14-15</t>
  </si>
  <si>
    <t>Grant Type</t>
  </si>
  <si>
    <t>County Name</t>
  </si>
  <si>
    <t>Grant Type 2</t>
  </si>
  <si>
    <t>Basic Skills Initiative</t>
  </si>
  <si>
    <t>Total</t>
  </si>
  <si>
    <t>ABE / ASE</t>
  </si>
  <si>
    <t>San Jose CCD</t>
  </si>
  <si>
    <t>Grant Type 1</t>
  </si>
  <si>
    <t>Credit / Non-Credit CCD Apportionment</t>
  </si>
  <si>
    <t>CTE (Non Credit Only)</t>
  </si>
  <si>
    <t>AEBG Block Grant Funding</t>
  </si>
  <si>
    <t>CalWORKS 14-15 CCD</t>
  </si>
  <si>
    <t>CalWORKS</t>
  </si>
  <si>
    <t>WIA Title II 2014 (All Grantees)</t>
  </si>
  <si>
    <t>Adult Perkins K-12/COE/JPA</t>
  </si>
  <si>
    <t>Adult Correctional Funds (K-12 Only)</t>
  </si>
  <si>
    <t>Other</t>
  </si>
  <si>
    <t>Grantee Type</t>
  </si>
  <si>
    <t>Community College District</t>
  </si>
  <si>
    <t>K-12 District</t>
  </si>
  <si>
    <t>ROP / ROC / JPA</t>
  </si>
  <si>
    <t>Community Partners</t>
  </si>
  <si>
    <t>County Office of Education</t>
  </si>
  <si>
    <t>Grantee (Normalized)</t>
  </si>
  <si>
    <t>Contra Costa ROP</t>
  </si>
  <si>
    <t>Adult Perkins</t>
  </si>
  <si>
    <t>Perkins funding for adults only.  Not to be confused with Perkins funding for secondary education. For K-12 adult schools, depending on the dollar amount, some allocations are combined to form Perkins consortia. The individual allocation amount may not reflect the activities and plans of that consortium. Members involved in Perkins consortia will be able to explain how their funding is allocated and the specific consortia wide activities.</t>
  </si>
  <si>
    <t xml:space="preserve">CalWORKS (Community Colleges) </t>
  </si>
  <si>
    <t>The community college CalWORKs Program aims to provide support services to community college students receiving CalWORKs cash aid (students on welfare).  These services include counseling, work study, child care, job development/job placement, and in some cases, transportation costs, and providing supplies including uniforms and books for coursework.</t>
  </si>
  <si>
    <t>CalWORKS (K-12, COE, and JPAs)</t>
  </si>
  <si>
    <t>The California State Budget Act requires CalWORKs funding support only those activities that are designed to increase self-sufficiency, job training and work. CalWORKs funds must be used to supplement and not supplant existing funds and services normally provided by Adult Education and ROC/P programs using general funds to pay the cost of services for welfare recipient pupils and those in transition off of welfare.</t>
  </si>
  <si>
    <t>This is a categorical program for K-12 districts and County Offices of Education.  The Adults in Corrections Education (Jail Education) Program, California Department of Education (CDE) provides for the education of incarcerated adults at county jails in basic education, high school diploma, and English as a Second Language (ESL). Jail education classes are designed to help inmates improve competence in reading, language arts, mathematics, vocational (job skills) education, and self-esteem. The benefits and outcomes are an opportunity for lifelong learning and literacy skill development.</t>
  </si>
  <si>
    <t>Source</t>
  </si>
  <si>
    <t>Description</t>
  </si>
  <si>
    <t>WIOA Title II (Adult Literacy)</t>
  </si>
  <si>
    <t xml:space="preserve"> - The federal Workforce Investment Act (WIA), Title II: Adult Education and Family Literacy Act provides supplemental funds for Adult Basic Education (ABE), high school subjects, English as a Second Language (ESL), citizenship, and English Literacy and Civics Education (EL Civics). Grantees include institutions of higher education, local educational agencies, nonprofit organizations, other organizations or agencies.</t>
  </si>
  <si>
    <t>SSSP Noncredit</t>
  </si>
  <si>
    <t xml:space="preserve">Vocational. </t>
  </si>
  <si>
    <t>Core services that may be funded include orientation; assessment; counseling, advising, and other education planning services; and follow-up interventions for at-risk students (defined as noncredit students who are enrolled in basic skills courses or who have not identified an education goal and course of study).</t>
  </si>
  <si>
    <t>Community College Apportionment</t>
  </si>
  <si>
    <t>Community Colleges receive an allocation of Noncredit SSSP funds for the sole purpose of providing core services to students enrolled in the following noncredit program</t>
  </si>
  <si>
    <t>Basic Skills Initiative funds are provided for improving outcomes of students (needing courses in ESL and/or basic skills) with an emphasis on students transitioning from high school / secondary level. Examples of how funds can be used include: for program and curriculum planning and development, student assessment, advisor and counseling services, supplemental instruction and tutoring.</t>
  </si>
  <si>
    <r>
      <rPr>
        <b/>
        <sz val="10"/>
        <rFont val="Arial"/>
      </rPr>
      <t xml:space="preserve">ABE / ASE: </t>
    </r>
    <r>
      <rPr>
        <sz val="10"/>
        <rFont val="Arial"/>
      </rPr>
      <t xml:space="preserve">Includes courses at the basic skills level for English, Math, Reading, Elementary Education and Secondary Education.  
</t>
    </r>
    <r>
      <rPr>
        <b/>
        <sz val="10"/>
        <rFont val="Arial"/>
      </rPr>
      <t>ESL: I</t>
    </r>
    <r>
      <rPr>
        <sz val="10"/>
        <rFont val="Arial"/>
      </rPr>
      <t xml:space="preserve">ncludes ESL courses listed as Integrated, Listening &amp; Speaking, Reading, and Writing. 
</t>
    </r>
    <r>
      <rPr>
        <b/>
        <sz val="10"/>
        <rFont val="Arial"/>
      </rPr>
      <t xml:space="preserve">AWD: </t>
    </r>
    <r>
      <rPr>
        <sz val="10"/>
        <rFont val="Arial"/>
      </rPr>
      <t xml:space="preserve">Includes Adults with Disabilities courses listed as Learning Skills, Living Skills, and Special Education. 
</t>
    </r>
    <r>
      <rPr>
        <b/>
        <sz val="10"/>
        <rFont val="Arial"/>
      </rPr>
      <t xml:space="preserve">CTE: </t>
    </r>
    <r>
      <rPr>
        <sz val="10"/>
        <rFont val="Arial"/>
      </rPr>
      <t>includes only noncredit Career Technical Education classes.</t>
    </r>
  </si>
  <si>
    <t>Notes on Funding Sources</t>
  </si>
  <si>
    <t>Lompoc USD</t>
  </si>
  <si>
    <t>Antelope Valley Union HSD</t>
  </si>
  <si>
    <t>Southern Kern USD</t>
  </si>
  <si>
    <t>Baker Valley USD</t>
  </si>
  <si>
    <t>Barstow USD</t>
  </si>
  <si>
    <t>Silver Valley USD</t>
  </si>
  <si>
    <t>Butte CCD</t>
  </si>
  <si>
    <t>Butte COE</t>
  </si>
  <si>
    <t>Glenn COE</t>
  </si>
  <si>
    <t>Hamilton USD</t>
  </si>
  <si>
    <t>Oroville Union HSD</t>
  </si>
  <si>
    <t>Paradise USD</t>
  </si>
  <si>
    <t>Pajaro Valley USD</t>
  </si>
  <si>
    <t>Santa Cruz City HSD</t>
  </si>
  <si>
    <t>Santa Cruz COE</t>
  </si>
  <si>
    <t>Downey USD</t>
  </si>
  <si>
    <t>Norwalk-La Mirada USD</t>
  </si>
  <si>
    <t>Castro Valley USD</t>
  </si>
  <si>
    <t>Dublin USD</t>
  </si>
  <si>
    <t>Hayward USD</t>
  </si>
  <si>
    <t>Livermore Valley Joint USD</t>
  </si>
  <si>
    <t>Pleasanton USD</t>
  </si>
  <si>
    <t>San Leandro USD</t>
  </si>
  <si>
    <t>San Lorenzo USD</t>
  </si>
  <si>
    <t>Chaffey Joint Union HSD</t>
  </si>
  <si>
    <t>Chino Valley USD</t>
  </si>
  <si>
    <t>Fontana USD</t>
  </si>
  <si>
    <t>Upland USD</t>
  </si>
  <si>
    <t>Azusa USD</t>
  </si>
  <si>
    <t>Claremont USD</t>
  </si>
  <si>
    <t>Duarte USD</t>
  </si>
  <si>
    <t>Glendora USD</t>
  </si>
  <si>
    <t>Monrovia USD</t>
  </si>
  <si>
    <t>Garden Grove USD</t>
  </si>
  <si>
    <t>Huntington Beach Union HSD</t>
  </si>
  <si>
    <t>Newport-Mesa USD</t>
  </si>
  <si>
    <t>Compton USD</t>
  </si>
  <si>
    <t>Compton USD ROP</t>
  </si>
  <si>
    <t>Lynwood USD</t>
  </si>
  <si>
    <t>Paramount USD</t>
  </si>
  <si>
    <t>Acalanes Union HSD</t>
  </si>
  <si>
    <t>Antioch USD</t>
  </si>
  <si>
    <t>Contra Costa COE</t>
  </si>
  <si>
    <t>Liberty Union HSD</t>
  </si>
  <si>
    <t>Martinez USD</t>
  </si>
  <si>
    <t>Mt. Diablo USD</t>
  </si>
  <si>
    <t>Pittsburg USD</t>
  </si>
  <si>
    <t>Coachella Valley USD</t>
  </si>
  <si>
    <t>Centinela Valley Union HSD</t>
  </si>
  <si>
    <t>Inglewood USD</t>
  </si>
  <si>
    <t>Redondo Beach USD</t>
  </si>
  <si>
    <t>Torrance USD</t>
  </si>
  <si>
    <t>Fremont Union HSD</t>
  </si>
  <si>
    <t>Palo Alto USD</t>
  </si>
  <si>
    <t>Gilroy USD</t>
  </si>
  <si>
    <t>Morgan Hill USD</t>
  </si>
  <si>
    <t>San Benito HSD</t>
  </si>
  <si>
    <t>Mountain Empire USD</t>
  </si>
  <si>
    <t>Gonzales USD</t>
  </si>
  <si>
    <t>North Monterey County USD</t>
  </si>
  <si>
    <t>Salinas Union HSD</t>
  </si>
  <si>
    <t>Soledad USD</t>
  </si>
  <si>
    <t xml:space="preserve">Soledad USD </t>
  </si>
  <si>
    <t>Brawley Union HSD</t>
  </si>
  <si>
    <t>Calexico USD</t>
  </si>
  <si>
    <t>Central Union HSD</t>
  </si>
  <si>
    <t>Holtville USD</t>
  </si>
  <si>
    <t>Imperial USD</t>
  </si>
  <si>
    <t>San Pasqual Valley USD</t>
  </si>
  <si>
    <t>Delano Joint Union HSD</t>
  </si>
  <si>
    <t>Kern Union HSD</t>
  </si>
  <si>
    <t>McFarland USD</t>
  </si>
  <si>
    <t>Modoc COE</t>
  </si>
  <si>
    <t>Mono COE</t>
  </si>
  <si>
    <t>Porterville USD</t>
  </si>
  <si>
    <t>Sierra Sands USD</t>
  </si>
  <si>
    <t>Tehachapi USD</t>
  </si>
  <si>
    <t>Wasco Union HSD</t>
  </si>
  <si>
    <t>Big Valley Joint USD</t>
  </si>
  <si>
    <t>Lassen Union HSD</t>
  </si>
  <si>
    <t>Long Beach USD</t>
  </si>
  <si>
    <t>Burbank USD</t>
  </si>
  <si>
    <t>Culver City USD</t>
  </si>
  <si>
    <t>Los Angeles USD</t>
  </si>
  <si>
    <t>Montebello USD</t>
  </si>
  <si>
    <t>Palos Verdes Peninsula USD</t>
  </si>
  <si>
    <t>Amador County USD</t>
  </si>
  <si>
    <t>Center Joint USD</t>
  </si>
  <si>
    <t>Davis Joint USD</t>
  </si>
  <si>
    <t>El Dorado COE</t>
  </si>
  <si>
    <t>El Dorado Union HSD</t>
  </si>
  <si>
    <t>Elk Grove USD</t>
  </si>
  <si>
    <t>Galt Joint Union HSD</t>
  </si>
  <si>
    <t>Natomas USD</t>
  </si>
  <si>
    <t>River Delta Joint USD</t>
  </si>
  <si>
    <t>Sacramento City USD</t>
  </si>
  <si>
    <t>Sacramento COE</t>
  </si>
  <si>
    <t>San Juan USD</t>
  </si>
  <si>
    <t>Twin Rivers USD</t>
  </si>
  <si>
    <t>Washington USD</t>
  </si>
  <si>
    <t>Novato USD</t>
  </si>
  <si>
    <t>Tamalpais Union HSD</t>
  </si>
  <si>
    <t>Anderson Valley USD</t>
  </si>
  <si>
    <t>Kelseyville USD</t>
  </si>
  <si>
    <t>Ukiah USD</t>
  </si>
  <si>
    <t>Upper Lake Union HSD</t>
  </si>
  <si>
    <t>Delhi USD</t>
  </si>
  <si>
    <t>Gustine USD</t>
  </si>
  <si>
    <t>Merced Union HSD</t>
  </si>
  <si>
    <t>Oceanside USD</t>
  </si>
  <si>
    <t>San Dieguito Union HSD</t>
  </si>
  <si>
    <t>Monterey Peninsula USD</t>
  </si>
  <si>
    <t>Pacific Grove USD</t>
  </si>
  <si>
    <t>Baldwin Park USD</t>
  </si>
  <si>
    <t>Bassett USD</t>
  </si>
  <si>
    <t>Bonita USD</t>
  </si>
  <si>
    <t>Charter Oak USD</t>
  </si>
  <si>
    <t>Covina Valley USD</t>
  </si>
  <si>
    <t>Hacienda la Puente USD</t>
  </si>
  <si>
    <t>Pomona USD</t>
  </si>
  <si>
    <t>Rowland USD</t>
  </si>
  <si>
    <t>Walnut Valley USD</t>
  </si>
  <si>
    <t>Banning USD</t>
  </si>
  <si>
    <t>Beaumont USD</t>
  </si>
  <si>
    <t>Hemet USD</t>
  </si>
  <si>
    <t>Lake Elsinore USD</t>
  </si>
  <si>
    <t>Murrieta Valley USD</t>
  </si>
  <si>
    <t>Perris Union HSD</t>
  </si>
  <si>
    <t>San Jacinto USD</t>
  </si>
  <si>
    <t>Temecula Valley USD</t>
  </si>
  <si>
    <t>Napa Valley USD</t>
  </si>
  <si>
    <t>Fremont USD</t>
  </si>
  <si>
    <t>New Haven USD</t>
  </si>
  <si>
    <t>Newark USD</t>
  </si>
  <si>
    <t>Escondido Union HSD</t>
  </si>
  <si>
    <t>Poway USD</t>
  </si>
  <si>
    <t>Ramona City USD</t>
  </si>
  <si>
    <t>San Marcos USD</t>
  </si>
  <si>
    <t>Vista USD</t>
  </si>
  <si>
    <t>Arcadia USD</t>
  </si>
  <si>
    <t>Temple City USD</t>
  </si>
  <si>
    <t>Alameda USD</t>
  </si>
  <si>
    <t>Berkeley USD</t>
  </si>
  <si>
    <t>Oakland USD</t>
  </si>
  <si>
    <t>Piedmont City USD</t>
  </si>
  <si>
    <t>Orange USD</t>
  </si>
  <si>
    <t>Del Norte County USD</t>
  </si>
  <si>
    <t>Fort Bragg USD</t>
  </si>
  <si>
    <t>El Monte Union HSD</t>
  </si>
  <si>
    <t>El Rancho USD</t>
  </si>
  <si>
    <t>Whittier Union HSD</t>
  </si>
  <si>
    <t>Alvord USD</t>
  </si>
  <si>
    <t>Corona-Norco USD</t>
  </si>
  <si>
    <t>Jurupa USD</t>
  </si>
  <si>
    <t>Moreno Valley USD</t>
  </si>
  <si>
    <t>Riverside USD</t>
  </si>
  <si>
    <t>Redlands USD</t>
  </si>
  <si>
    <t>Rialto USD</t>
  </si>
  <si>
    <t>San Bernardino City USD</t>
  </si>
  <si>
    <t>Yucaipa-Calimesa Jt. USD</t>
  </si>
  <si>
    <t>Grossmont Union HSD</t>
  </si>
  <si>
    <t>San Diego USD</t>
  </si>
  <si>
    <t>Calaveras COE</t>
  </si>
  <si>
    <t>Lodi USD</t>
  </si>
  <si>
    <t>Manteca USD</t>
  </si>
  <si>
    <t>San Joaquin COE</t>
  </si>
  <si>
    <t>Stockton USD</t>
  </si>
  <si>
    <t>Tracy USD</t>
  </si>
  <si>
    <t>East Side Union HSD</t>
  </si>
  <si>
    <t>Milpitas USD</t>
  </si>
  <si>
    <t>San Jose USD</t>
  </si>
  <si>
    <t>Lucia Mar USD</t>
  </si>
  <si>
    <t>San Luis Coastal USD</t>
  </si>
  <si>
    <t>Templeton USD</t>
  </si>
  <si>
    <t>Cabrillo USD</t>
  </si>
  <si>
    <t>Jefferson Union HSD</t>
  </si>
  <si>
    <t>San Mateo COE</t>
  </si>
  <si>
    <t>San Mateo Union HSD</t>
  </si>
  <si>
    <t>Sequoia Union HSD</t>
  </si>
  <si>
    <t>South San Francisco USD</t>
  </si>
  <si>
    <t>William S. Hart Union HSD</t>
  </si>
  <si>
    <t>Santa Monica-Malibu USD</t>
  </si>
  <si>
    <t>Corcoran Joint USD</t>
  </si>
  <si>
    <t>Cutler-Orosi Joint USD</t>
  </si>
  <si>
    <t>Hanford Joint Union HSD</t>
  </si>
  <si>
    <t>Tulare COE</t>
  </si>
  <si>
    <t>Tulare Joint Union HSD</t>
  </si>
  <si>
    <t>Visalia USD</t>
  </si>
  <si>
    <t>Anderson Union HSD</t>
  </si>
  <si>
    <t>Corning Union HSD</t>
  </si>
  <si>
    <t>Mountain Valley USD</t>
  </si>
  <si>
    <t>Shasta COE</t>
  </si>
  <si>
    <t>Shasta Union HSD</t>
  </si>
  <si>
    <t>Southern Trinity Joint USD</t>
  </si>
  <si>
    <t>Tehama COE</t>
  </si>
  <si>
    <t>Trinity Alps USD</t>
  </si>
  <si>
    <t>Nevada Joint Union HSD</t>
  </si>
  <si>
    <t xml:space="preserve">Nevada Joint Union HSD </t>
  </si>
  <si>
    <t>Placer COE</t>
  </si>
  <si>
    <t>Placer Union HSD</t>
  </si>
  <si>
    <t xml:space="preserve">Placer Union HSD </t>
  </si>
  <si>
    <t>Roseville Joint Union HSD</t>
  </si>
  <si>
    <t xml:space="preserve">Roseville Joint Union HSD </t>
  </si>
  <si>
    <t>Butte Valley USD</t>
  </si>
  <si>
    <t>Scott Valley USD</t>
  </si>
  <si>
    <t>Siskiyou Union HSD</t>
  </si>
  <si>
    <t>Yreka Union HSD</t>
  </si>
  <si>
    <t>Benicia USD</t>
  </si>
  <si>
    <t>Fairfield-Suisun USD</t>
  </si>
  <si>
    <t>Solano COE</t>
  </si>
  <si>
    <t>Vacaville USD</t>
  </si>
  <si>
    <t>Vallejo City USD</t>
  </si>
  <si>
    <t>Petaluma Joint Union HSD</t>
  </si>
  <si>
    <t>Sonoma COE</t>
  </si>
  <si>
    <t>Capistrano USD</t>
  </si>
  <si>
    <t>Irvine USD</t>
  </si>
  <si>
    <t>Laguna Beach USD</t>
  </si>
  <si>
    <t>Saddleback Valley USD</t>
  </si>
  <si>
    <t>Tustin USD</t>
  </si>
  <si>
    <t>Coronado USD</t>
  </si>
  <si>
    <t>Sweetwater Union HSD</t>
  </si>
  <si>
    <t>Caruthers USD</t>
  </si>
  <si>
    <t>Central USD</t>
  </si>
  <si>
    <t>Chawanakee USD</t>
  </si>
  <si>
    <t>Clovis USD</t>
  </si>
  <si>
    <t>Dinuba USD</t>
  </si>
  <si>
    <t>Fresno USD</t>
  </si>
  <si>
    <t>Golden Valley USD</t>
  </si>
  <si>
    <t>Kings Canyon Joint USD</t>
  </si>
  <si>
    <t>Madera COE</t>
  </si>
  <si>
    <t>Madera USD</t>
  </si>
  <si>
    <t>Sanger USD</t>
  </si>
  <si>
    <t>Selma USD</t>
  </si>
  <si>
    <t>Sierra USD</t>
  </si>
  <si>
    <t>Yosemite USD</t>
  </si>
  <si>
    <t>Conejo Valley USD</t>
  </si>
  <si>
    <t>Moorpark USD</t>
  </si>
  <si>
    <t>Ojai USD</t>
  </si>
  <si>
    <t>Oxnard Union HSD</t>
  </si>
  <si>
    <t>Simi Valley USD</t>
  </si>
  <si>
    <t>Ventura COE</t>
  </si>
  <si>
    <t>Ventura USD</t>
  </si>
  <si>
    <t>Apple Valley USD</t>
  </si>
  <si>
    <t>Hesperia USD</t>
  </si>
  <si>
    <t>Victor Valley Union HSD</t>
  </si>
  <si>
    <t>Firebaugh-Las Deltas Joint USD</t>
  </si>
  <si>
    <t>Mendota USD</t>
  </si>
  <si>
    <t>Reef Sunset USD</t>
  </si>
  <si>
    <t>Riverdale Joint USD</t>
  </si>
  <si>
    <t>Campbell Union HSD</t>
  </si>
  <si>
    <t>Santa Clara USD</t>
  </si>
  <si>
    <t>Ceres USD</t>
  </si>
  <si>
    <t>Modesto City HSD</t>
  </si>
  <si>
    <t>Newman-Crows Landing USD</t>
  </si>
  <si>
    <t>Patterson Joint USD</t>
  </si>
  <si>
    <t>Summerville Union HSD</t>
  </si>
  <si>
    <t>Turlock USD</t>
  </si>
  <si>
    <t>Colusa COE</t>
  </si>
  <si>
    <t>Konocti USD</t>
  </si>
  <si>
    <t>Sutter COE</t>
  </si>
  <si>
    <t>Woodland Joint USD</t>
  </si>
  <si>
    <t>Yuba COE</t>
  </si>
  <si>
    <t>ABC USD</t>
  </si>
  <si>
    <t>Count</t>
  </si>
  <si>
    <t>Adult Education Funding by Consortium Region</t>
  </si>
  <si>
    <t>Grantee Type 2</t>
  </si>
  <si>
    <t>Instructions:</t>
  </si>
  <si>
    <t>Desert Consortium</t>
  </si>
  <si>
    <t>Feather River Consortium</t>
  </si>
  <si>
    <t>San Diego East Region Adult Education Consortium (Grossmont-Cuyamaca)</t>
  </si>
  <si>
    <t>Imperial County Consortium</t>
  </si>
  <si>
    <t>Palo Verde Consortium</t>
  </si>
  <si>
    <t>San Diego North Adult Education Partnership (Palomar)</t>
  </si>
  <si>
    <t>San Diego Adult Education Regional Consortium</t>
  </si>
  <si>
    <t>West Kern Consortium</t>
  </si>
  <si>
    <t>North Central Adult Education Consortium (Yuba)</t>
  </si>
  <si>
    <t>Shasta-Tehama-Trinity</t>
  </si>
  <si>
    <t>South Bay Consortium (San Diego)</t>
  </si>
  <si>
    <t>Allan Hancock Consortium</t>
  </si>
  <si>
    <t>Antelope Valley Consortium</t>
  </si>
  <si>
    <t>Barstow Consortium</t>
  </si>
  <si>
    <t>Butte-Glenn Consortium</t>
  </si>
  <si>
    <t>Citrus Consortium</t>
  </si>
  <si>
    <t>Coast Consortium</t>
  </si>
  <si>
    <t>College Of The Canyons Consortium</t>
  </si>
  <si>
    <t>Contra Costa Consortium</t>
  </si>
  <si>
    <t>Foothill-Deanza Consortium</t>
  </si>
  <si>
    <t>Gavilan Consortium</t>
  </si>
  <si>
    <t>Glendale Consortium</t>
  </si>
  <si>
    <t>Kern Consortium</t>
  </si>
  <si>
    <t>Lake Tahoe Consortium</t>
  </si>
  <si>
    <t>Lassen Consortium</t>
  </si>
  <si>
    <t>Long Beach Consortium</t>
  </si>
  <si>
    <t>Los Angeles Consortium</t>
  </si>
  <si>
    <t>Marin Consortium</t>
  </si>
  <si>
    <t>Mendocino-Lake Consortium</t>
  </si>
  <si>
    <t>Merced Consortium</t>
  </si>
  <si>
    <t>Mira Costa Consortium</t>
  </si>
  <si>
    <t>Monterey Peninsula Consortium</t>
  </si>
  <si>
    <t>Mt. San Antonio Consortium</t>
  </si>
  <si>
    <t>Mt. San Jacinto Consortium</t>
  </si>
  <si>
    <t>Napa Valley Consortium</t>
  </si>
  <si>
    <t>North Orange Consortium</t>
  </si>
  <si>
    <t>Pasadena Consortium</t>
  </si>
  <si>
    <t>Rancho Santiago Consortium</t>
  </si>
  <si>
    <t>Rio Hondo Consortium</t>
  </si>
  <si>
    <t>Riverside About Students Consortium</t>
  </si>
  <si>
    <t>San Bernardino Consortium</t>
  </si>
  <si>
    <t>San Francisco Consortium</t>
  </si>
  <si>
    <t>San Luis Obispo Consortium</t>
  </si>
  <si>
    <t>Santa Barbara Consortium</t>
  </si>
  <si>
    <t>Santa Cruz County Consortium</t>
  </si>
  <si>
    <t>Santa Monica Consortium</t>
  </si>
  <si>
    <t>Sequoias Consortium</t>
  </si>
  <si>
    <t>Shasta-Tehama-Trinity Consortium</t>
  </si>
  <si>
    <t>Sierra Joint Consortium</t>
  </si>
  <si>
    <t>Siskiyous Consortium</t>
  </si>
  <si>
    <t>Solano Consortium</t>
  </si>
  <si>
    <t>Sonoma County Consortium</t>
  </si>
  <si>
    <t>South Bay Consortium (El Camino)</t>
  </si>
  <si>
    <t>South Bay Consortium (San Jose)</t>
  </si>
  <si>
    <t>South Orange Consortium</t>
  </si>
  <si>
    <t>State Center Consortium</t>
  </si>
  <si>
    <t>Ventura Consortium</t>
  </si>
  <si>
    <t>Victor Valley Consortium</t>
  </si>
  <si>
    <t>West Hills Consortium</t>
  </si>
  <si>
    <t>Consortium Region</t>
  </si>
  <si>
    <r>
      <t xml:space="preserve">Select your consortium region using the pulldown menu below to see funding to see adult education funding for member and partner institutions. For a description of funding sources, please see the </t>
    </r>
    <r>
      <rPr>
        <b/>
        <sz val="12"/>
        <rFont val="Arial"/>
      </rPr>
      <t>Notes</t>
    </r>
    <r>
      <rPr>
        <sz val="12"/>
        <rFont val="Arial"/>
      </rPr>
      <t xml:space="preserve"> tab. </t>
    </r>
  </si>
  <si>
    <t>None</t>
  </si>
  <si>
    <t>Folsom / Cordova USD</t>
  </si>
  <si>
    <t>San Jose / West Valley</t>
  </si>
  <si>
    <t>Row Labels</t>
  </si>
  <si>
    <t>Eden Area ROP</t>
  </si>
  <si>
    <t>The English Center</t>
  </si>
  <si>
    <t>Tri-Valley ROP</t>
  </si>
  <si>
    <t>Fresno ROP</t>
  </si>
  <si>
    <t>Valley ROP</t>
  </si>
  <si>
    <t>Farmworker Institute for Education and Leadership Development</t>
  </si>
  <si>
    <t>West Side ROP</t>
  </si>
  <si>
    <t>Kings County ROP</t>
  </si>
  <si>
    <t>Community Enhancement Services</t>
  </si>
  <si>
    <t>East San Gabriel Valley ROP</t>
  </si>
  <si>
    <t>LAMP Literacy Program</t>
  </si>
  <si>
    <t>Mary Lind Recovery Centers</t>
  </si>
  <si>
    <t>New Opportunities Charter School</t>
  </si>
  <si>
    <t>Southeast ROP</t>
  </si>
  <si>
    <t>Southern California ROC</t>
  </si>
  <si>
    <t>Tri-Cities ROP</t>
  </si>
  <si>
    <t>Boat People SOS-California</t>
  </si>
  <si>
    <t>Central Orange County CTE Partnership</t>
  </si>
  <si>
    <t>Horizon Cross Cultural Center</t>
  </si>
  <si>
    <t>South Coast ROP</t>
  </si>
  <si>
    <t>Riverside County ROP</t>
  </si>
  <si>
    <t>Asian-American Resource Center</t>
  </si>
  <si>
    <t>Baldy View ROP JPA</t>
  </si>
  <si>
    <t>El Sol Neighborhood Education Center</t>
  </si>
  <si>
    <t>San Bernardino County ROP</t>
  </si>
  <si>
    <t>San Bernardino Public Library</t>
  </si>
  <si>
    <t>California Community Opportunities</t>
  </si>
  <si>
    <t>Metro Education</t>
  </si>
  <si>
    <t>Santa Clara County Library District</t>
  </si>
  <si>
    <t>Santa Clara ROP</t>
  </si>
  <si>
    <t>Proteus, Inc.</t>
  </si>
  <si>
    <t>Fresno COE</t>
  </si>
  <si>
    <t>Los Angeles COE</t>
  </si>
  <si>
    <t>Riverside COE - Jail Program</t>
  </si>
  <si>
    <t>Max of Grantee Type 2</t>
  </si>
  <si>
    <t/>
  </si>
  <si>
    <t>San Bernardino COE</t>
  </si>
  <si>
    <t>San Diego COE</t>
  </si>
  <si>
    <t>Santa Barbara COE</t>
  </si>
  <si>
    <t>Yolo COE</t>
  </si>
  <si>
    <t>Consortium Affiliation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</si>
</sst>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quot;$&quot;* #,##0.00_-;\-&quot;$&quot;* #,##0.00_-;_-&quot;$&quot;* &quot;-&quot;??_-;_-@_-"/>
    <numFmt numFmtId="165" formatCode="&quot;$&quot;#,##0"/>
  </numFmts>
  <fonts count="30" x14ac:knownFonts="1">
    <font>
      <sz val="10"/>
      <name val="Arial"/>
    </font>
    <font>
      <sz val="10"/>
      <name val="Arial"/>
      <family val="2"/>
    </font>
    <font>
      <sz val="10"/>
      <color indexed="8"/>
      <name val="Arial"/>
      <family val="2"/>
    </font>
    <font>
      <sz val="10"/>
      <color theme="0"/>
      <name val="Arial"/>
    </font>
    <font>
      <sz val="12"/>
      <name val="Arial"/>
    </font>
    <font>
      <sz val="12"/>
      <color theme="0"/>
      <name val="Arial"/>
    </font>
    <font>
      <i/>
      <sz val="10"/>
      <color theme="3"/>
      <name val="Arial"/>
    </font>
    <font>
      <u/>
      <sz val="10"/>
      <color theme="10"/>
      <name val="Arial"/>
    </font>
    <font>
      <u/>
      <sz val="10"/>
      <color theme="11"/>
      <name val="Arial"/>
    </font>
    <font>
      <b/>
      <sz val="10"/>
      <name val="Arial"/>
    </font>
    <font>
      <b/>
      <sz val="12"/>
      <color theme="1"/>
      <name val="Arial"/>
    </font>
    <font>
      <sz val="12"/>
      <color theme="1"/>
      <name val="Arial"/>
    </font>
    <font>
      <sz val="22"/>
      <name val="Arial"/>
    </font>
    <font>
      <b/>
      <sz val="22"/>
      <name val="Arial"/>
    </font>
    <font>
      <b/>
      <sz val="12"/>
      <name val="Arial"/>
    </font>
    <font>
      <b/>
      <i/>
      <sz val="12"/>
      <color theme="3"/>
      <name val="Arial"/>
    </font>
    <font>
      <i/>
      <sz val="12"/>
      <color theme="3"/>
      <name val="Arial"/>
    </font>
    <font>
      <i/>
      <sz val="10"/>
      <color theme="1"/>
      <name val="Arial"/>
    </font>
    <font>
      <sz val="16"/>
      <color indexed="8"/>
      <name val="Arial"/>
      <family val="2"/>
    </font>
    <font>
      <sz val="22"/>
      <color theme="0"/>
      <name val="Arial"/>
    </font>
    <font>
      <i/>
      <sz val="10"/>
      <color theme="0"/>
      <name val="Arial"/>
    </font>
    <font>
      <b/>
      <i/>
      <sz val="12"/>
      <name val="Arial"/>
    </font>
    <font>
      <sz val="24"/>
      <name val="Arial"/>
    </font>
    <font>
      <b/>
      <i/>
      <sz val="11"/>
      <name val="Arial"/>
    </font>
    <font>
      <sz val="9"/>
      <name val="Arial"/>
      <family val="2"/>
    </font>
    <font>
      <b/>
      <sz val="9"/>
      <color indexed="8"/>
      <name val="Arial"/>
      <family val="2"/>
    </font>
    <font>
      <sz val="9"/>
      <color indexed="8"/>
      <name val="Arial"/>
      <family val="2"/>
    </font>
    <font>
      <sz val="9"/>
      <name val="Tahoma"/>
      <family val="2"/>
    </font>
    <font>
      <sz val="9"/>
      <color theme="0"/>
      <name val="Arial"/>
    </font>
    <font>
      <sz val="9"/>
      <color rgb="FFFF0000"/>
      <name val="Arial"/>
      <family val="2"/>
    </font>
  </fonts>
  <fills count="7">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rgb="FFC19353"/>
        <bgColor theme="4" tint="-0.249977111117893"/>
      </patternFill>
    </fill>
    <fill>
      <patternFill patternType="solid">
        <fgColor rgb="FFFCDBB9"/>
        <bgColor indexed="64"/>
      </patternFill>
    </fill>
  </fills>
  <borders count="15">
    <border>
      <left/>
      <right/>
      <top/>
      <bottom/>
      <diagonal/>
    </border>
    <border>
      <left style="thin">
        <color auto="1"/>
      </left>
      <right style="thin">
        <color auto="1"/>
      </right>
      <top style="thin">
        <color auto="1"/>
      </top>
      <bottom style="thin">
        <color auto="1"/>
      </bottom>
      <diagonal/>
    </border>
    <border>
      <left/>
      <right/>
      <top style="thin">
        <color theme="3" tint="0.59996337778862885"/>
      </top>
      <bottom style="thin">
        <color theme="3" tint="0.59996337778862885"/>
      </bottom>
      <diagonal/>
    </border>
    <border>
      <left/>
      <right/>
      <top style="thin">
        <color theme="4"/>
      </top>
      <bottom style="thin">
        <color theme="4"/>
      </bottom>
      <diagonal/>
    </border>
    <border>
      <left style="thin">
        <color theme="4"/>
      </left>
      <right/>
      <top/>
      <bottom/>
      <diagonal/>
    </border>
    <border>
      <left/>
      <right/>
      <top/>
      <bottom style="thin">
        <color theme="4"/>
      </bottom>
      <diagonal/>
    </border>
    <border>
      <left/>
      <right/>
      <top/>
      <bottom style="thin">
        <color auto="1"/>
      </bottom>
      <diagonal/>
    </border>
    <border>
      <left/>
      <right/>
      <top/>
      <bottom style="thin">
        <color theme="1"/>
      </bottom>
      <diagonal/>
    </border>
    <border>
      <left style="thin">
        <color theme="1"/>
      </left>
      <right style="thin">
        <color theme="1"/>
      </right>
      <top style="thin">
        <color theme="1"/>
      </top>
      <bottom style="thin">
        <color theme="1"/>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theme="1"/>
      </left>
      <right style="thin">
        <color theme="1"/>
      </right>
      <top style="thin">
        <color theme="1"/>
      </top>
      <bottom/>
      <diagonal/>
    </border>
    <border>
      <left style="thin">
        <color theme="1"/>
      </left>
      <right style="thin">
        <color theme="1"/>
      </right>
      <top/>
      <bottom/>
      <diagonal/>
    </border>
    <border>
      <left style="thin">
        <color theme="1"/>
      </left>
      <right style="thin">
        <color theme="1"/>
      </right>
      <top/>
      <bottom style="thin">
        <color theme="1"/>
      </bottom>
      <diagonal/>
    </border>
  </borders>
  <cellStyleXfs count="10">
    <xf numFmtId="0" fontId="0" fillId="0" borderId="0"/>
    <xf numFmtId="0" fontId="1" fillId="0" borderId="0"/>
    <xf numFmtId="0" fontId="2" fillId="0" borderId="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164" fontId="1" fillId="0" borderId="0" applyFont="0" applyFill="0" applyBorder="0" applyAlignment="0" applyProtection="0"/>
  </cellStyleXfs>
  <cellXfs count="90">
    <xf numFmtId="0" fontId="0" fillId="0" borderId="0" xfId="0"/>
    <xf numFmtId="0" fontId="12" fillId="3" borderId="0" xfId="0" applyFont="1" applyFill="1"/>
    <xf numFmtId="0" fontId="0" fillId="3" borderId="0" xfId="0" applyFill="1" applyAlignment="1">
      <alignment vertical="top" wrapText="1"/>
    </xf>
    <xf numFmtId="0" fontId="0" fillId="3" borderId="0" xfId="0" applyFill="1" applyAlignment="1">
      <alignment vertical="top"/>
    </xf>
    <xf numFmtId="0" fontId="9" fillId="3" borderId="0" xfId="0" applyFont="1" applyFill="1" applyAlignment="1">
      <alignment vertical="top" wrapText="1"/>
    </xf>
    <xf numFmtId="0" fontId="9" fillId="3" borderId="5" xfId="0" applyFont="1" applyFill="1" applyBorder="1" applyAlignment="1">
      <alignment horizontal="center" vertical="top"/>
    </xf>
    <xf numFmtId="0" fontId="9" fillId="3" borderId="5" xfId="0" applyFont="1" applyFill="1" applyBorder="1" applyAlignment="1">
      <alignment horizontal="center" vertical="top" wrapText="1"/>
    </xf>
    <xf numFmtId="0" fontId="9" fillId="3" borderId="0" xfId="0" applyFont="1" applyFill="1" applyAlignment="1">
      <alignment vertical="top"/>
    </xf>
    <xf numFmtId="0" fontId="9" fillId="4" borderId="0" xfId="0" applyFont="1" applyFill="1" applyAlignment="1">
      <alignment vertical="top" wrapText="1"/>
    </xf>
    <xf numFmtId="0" fontId="0" fillId="4" borderId="0" xfId="0" applyFill="1" applyAlignment="1">
      <alignment vertical="top" wrapText="1"/>
    </xf>
    <xf numFmtId="0" fontId="9" fillId="3" borderId="3" xfId="0" applyFont="1" applyFill="1" applyBorder="1" applyAlignment="1">
      <alignment vertical="top" wrapText="1"/>
    </xf>
    <xf numFmtId="0" fontId="0" fillId="3" borderId="3" xfId="0" applyFill="1" applyBorder="1" applyAlignment="1">
      <alignment vertical="top" wrapText="1"/>
    </xf>
    <xf numFmtId="0" fontId="18" fillId="4" borderId="1" xfId="2" applyFont="1" applyFill="1" applyBorder="1" applyAlignment="1" applyProtection="1">
      <alignment horizontal="left" vertical="center"/>
      <protection locked="0"/>
    </xf>
    <xf numFmtId="0" fontId="3" fillId="3" borderId="0" xfId="0" applyFont="1" applyFill="1" applyProtection="1">
      <protection hidden="1"/>
    </xf>
    <xf numFmtId="0" fontId="22" fillId="3" borderId="0" xfId="0" applyFont="1" applyFill="1" applyProtection="1">
      <protection hidden="1"/>
    </xf>
    <xf numFmtId="165" fontId="0" fillId="3" borderId="0" xfId="0" applyNumberFormat="1" applyFont="1" applyFill="1" applyAlignment="1" applyProtection="1">
      <alignment horizontal="right"/>
      <protection hidden="1"/>
    </xf>
    <xf numFmtId="165" fontId="0" fillId="3" borderId="0" xfId="0" applyNumberFormat="1" applyFont="1" applyFill="1" applyBorder="1" applyAlignment="1" applyProtection="1">
      <alignment horizontal="right"/>
      <protection hidden="1"/>
    </xf>
    <xf numFmtId="165" fontId="9" fillId="3" borderId="0" xfId="0" applyNumberFormat="1" applyFont="1" applyFill="1" applyAlignment="1" applyProtection="1">
      <alignment horizontal="right"/>
      <protection hidden="1"/>
    </xf>
    <xf numFmtId="0" fontId="0" fillId="3" borderId="0" xfId="0" applyFont="1" applyFill="1" applyProtection="1">
      <protection hidden="1"/>
    </xf>
    <xf numFmtId="0" fontId="0" fillId="3" borderId="0" xfId="0" applyFont="1" applyFill="1" applyBorder="1" applyProtection="1">
      <protection hidden="1"/>
    </xf>
    <xf numFmtId="0" fontId="23" fillId="3" borderId="0" xfId="0" applyFont="1" applyFill="1" applyProtection="1">
      <protection hidden="1"/>
    </xf>
    <xf numFmtId="0" fontId="4" fillId="3" borderId="0" xfId="0" applyFont="1" applyFill="1" applyProtection="1">
      <protection hidden="1"/>
    </xf>
    <xf numFmtId="0" fontId="19" fillId="3" borderId="0" xfId="0" applyFont="1" applyFill="1" applyProtection="1">
      <protection hidden="1"/>
    </xf>
    <xf numFmtId="0" fontId="12" fillId="3" borderId="0" xfId="0" applyFont="1" applyFill="1" applyProtection="1">
      <protection hidden="1"/>
    </xf>
    <xf numFmtId="165" fontId="12" fillId="3" borderId="0" xfId="0" applyNumberFormat="1" applyFont="1" applyFill="1" applyAlignment="1" applyProtection="1">
      <alignment horizontal="right"/>
      <protection hidden="1"/>
    </xf>
    <xf numFmtId="165" fontId="12" fillId="3" borderId="0" xfId="0" applyNumberFormat="1" applyFont="1" applyFill="1" applyBorder="1" applyAlignment="1" applyProtection="1">
      <alignment horizontal="right"/>
      <protection hidden="1"/>
    </xf>
    <xf numFmtId="165" fontId="13" fillId="3" borderId="0" xfId="0" applyNumberFormat="1" applyFont="1" applyFill="1" applyAlignment="1" applyProtection="1">
      <alignment horizontal="right"/>
      <protection hidden="1"/>
    </xf>
    <xf numFmtId="0" fontId="12" fillId="3" borderId="0" xfId="0" applyFont="1" applyFill="1" applyBorder="1" applyProtection="1">
      <protection hidden="1"/>
    </xf>
    <xf numFmtId="0" fontId="5" fillId="3" borderId="0" xfId="0" applyFont="1" applyFill="1" applyProtection="1">
      <protection hidden="1"/>
    </xf>
    <xf numFmtId="0" fontId="4" fillId="3" borderId="0" xfId="0" applyFont="1" applyFill="1" applyBorder="1" applyProtection="1">
      <protection hidden="1"/>
    </xf>
    <xf numFmtId="165" fontId="4" fillId="3" borderId="0" xfId="0" applyNumberFormat="1" applyFont="1" applyFill="1" applyAlignment="1" applyProtection="1">
      <alignment horizontal="right"/>
      <protection hidden="1"/>
    </xf>
    <xf numFmtId="165" fontId="4" fillId="3" borderId="0" xfId="0" applyNumberFormat="1" applyFont="1" applyFill="1" applyBorder="1" applyAlignment="1" applyProtection="1">
      <alignment horizontal="right"/>
      <protection hidden="1"/>
    </xf>
    <xf numFmtId="165" fontId="14" fillId="3" borderId="0" xfId="0" applyNumberFormat="1" applyFont="1" applyFill="1" applyAlignment="1" applyProtection="1">
      <alignment horizontal="right"/>
      <protection hidden="1"/>
    </xf>
    <xf numFmtId="0" fontId="5" fillId="3" borderId="0" xfId="0" applyFont="1" applyFill="1" applyAlignment="1" applyProtection="1">
      <alignment horizontal="center" vertical="center"/>
      <protection hidden="1"/>
    </xf>
    <xf numFmtId="0" fontId="5" fillId="3" borderId="0" xfId="0" applyFont="1" applyFill="1" applyBorder="1" applyAlignment="1" applyProtection="1">
      <alignment horizontal="center"/>
      <protection hidden="1"/>
    </xf>
    <xf numFmtId="165" fontId="15" fillId="3" borderId="0" xfId="0" applyNumberFormat="1" applyFont="1" applyFill="1" applyBorder="1" applyAlignment="1" applyProtection="1">
      <alignment horizontal="center" vertical="center"/>
      <protection hidden="1"/>
    </xf>
    <xf numFmtId="0" fontId="4" fillId="3" borderId="0" xfId="0" applyFont="1" applyFill="1" applyAlignment="1" applyProtection="1">
      <alignment horizontal="center" vertical="center"/>
      <protection hidden="1"/>
    </xf>
    <xf numFmtId="0" fontId="4" fillId="3" borderId="0" xfId="0" applyFont="1" applyFill="1" applyBorder="1" applyAlignment="1" applyProtection="1">
      <alignment horizontal="center" vertical="center"/>
      <protection hidden="1"/>
    </xf>
    <xf numFmtId="0" fontId="5" fillId="3" borderId="0" xfId="0" applyFont="1" applyFill="1" applyAlignment="1" applyProtection="1">
      <alignment vertical="center" wrapText="1"/>
      <protection hidden="1"/>
    </xf>
    <xf numFmtId="0" fontId="16" fillId="3" borderId="0" xfId="0" applyFont="1" applyFill="1" applyBorder="1" applyAlignment="1" applyProtection="1">
      <alignment vertical="center"/>
      <protection hidden="1"/>
    </xf>
    <xf numFmtId="165" fontId="16" fillId="3" borderId="0" xfId="0" applyNumberFormat="1" applyFont="1" applyFill="1" applyBorder="1" applyAlignment="1" applyProtection="1">
      <alignment horizontal="center" vertical="center"/>
      <protection hidden="1"/>
    </xf>
    <xf numFmtId="165" fontId="16" fillId="3" borderId="4" xfId="0" applyNumberFormat="1" applyFont="1" applyFill="1" applyBorder="1" applyAlignment="1" applyProtection="1">
      <alignment horizontal="center" vertical="center"/>
      <protection hidden="1"/>
    </xf>
    <xf numFmtId="0" fontId="4" fillId="3" borderId="0" xfId="0" applyFont="1" applyFill="1" applyAlignment="1" applyProtection="1">
      <alignment vertical="center" wrapText="1"/>
      <protection hidden="1"/>
    </xf>
    <xf numFmtId="0" fontId="16" fillId="3" borderId="2" xfId="0" applyFont="1" applyFill="1" applyBorder="1" applyAlignment="1" applyProtection="1">
      <alignment vertical="center"/>
      <protection hidden="1"/>
    </xf>
    <xf numFmtId="0" fontId="3" fillId="3" borderId="0" xfId="0" applyFont="1" applyFill="1" applyAlignment="1" applyProtection="1">
      <alignment vertical="center" wrapText="1"/>
      <protection hidden="1"/>
    </xf>
    <xf numFmtId="0" fontId="3" fillId="3" borderId="7" xfId="0" applyFont="1" applyFill="1" applyBorder="1" applyAlignment="1" applyProtection="1">
      <alignment horizontal="center" vertical="center" wrapText="1"/>
      <protection hidden="1"/>
    </xf>
    <xf numFmtId="165" fontId="6" fillId="6" borderId="8" xfId="0" applyNumberFormat="1" applyFont="1" applyFill="1" applyBorder="1" applyAlignment="1" applyProtection="1">
      <alignment horizontal="center" vertical="center" wrapText="1"/>
      <protection hidden="1"/>
    </xf>
    <xf numFmtId="165" fontId="20" fillId="5" borderId="8" xfId="0" applyNumberFormat="1" applyFont="1" applyFill="1" applyBorder="1" applyAlignment="1" applyProtection="1">
      <alignment horizontal="center" vertical="center"/>
      <protection hidden="1"/>
    </xf>
    <xf numFmtId="165" fontId="17" fillId="3" borderId="0" xfId="0" applyNumberFormat="1" applyFont="1" applyFill="1" applyBorder="1" applyAlignment="1" applyProtection="1">
      <alignment horizontal="center" vertical="center"/>
      <protection hidden="1"/>
    </xf>
    <xf numFmtId="0" fontId="0" fillId="3" borderId="0" xfId="0" applyFont="1" applyFill="1" applyAlignment="1" applyProtection="1">
      <alignment vertical="center" wrapText="1"/>
      <protection hidden="1"/>
    </xf>
    <xf numFmtId="0" fontId="0" fillId="3" borderId="0" xfId="0" applyFont="1" applyFill="1" applyBorder="1" applyAlignment="1" applyProtection="1">
      <alignment vertical="center" wrapText="1"/>
      <protection hidden="1"/>
    </xf>
    <xf numFmtId="0" fontId="5" fillId="3" borderId="0" xfId="0" applyFont="1" applyFill="1" applyBorder="1" applyAlignment="1" applyProtection="1">
      <alignment wrapText="1"/>
      <protection hidden="1"/>
    </xf>
    <xf numFmtId="165" fontId="11" fillId="3" borderId="0" xfId="9" applyNumberFormat="1" applyFont="1" applyFill="1" applyBorder="1" applyAlignment="1" applyProtection="1">
      <alignment horizontal="left" vertical="top" wrapText="1"/>
      <protection hidden="1"/>
    </xf>
    <xf numFmtId="165" fontId="11" fillId="3" borderId="0" xfId="9" applyNumberFormat="1" applyFont="1" applyFill="1" applyBorder="1" applyAlignment="1" applyProtection="1">
      <alignment horizontal="right" vertical="top" wrapText="1"/>
      <protection hidden="1"/>
    </xf>
    <xf numFmtId="165" fontId="10" fillId="3" borderId="0" xfId="9" applyNumberFormat="1" applyFont="1" applyFill="1" applyBorder="1" applyAlignment="1" applyProtection="1">
      <alignment horizontal="right" vertical="top" wrapText="1"/>
      <protection hidden="1"/>
    </xf>
    <xf numFmtId="0" fontId="4" fillId="3" borderId="0" xfId="0" applyFont="1" applyFill="1" applyBorder="1" applyAlignment="1" applyProtection="1">
      <alignment vertical="top" wrapText="1"/>
      <protection hidden="1"/>
    </xf>
    <xf numFmtId="0" fontId="5" fillId="3" borderId="0" xfId="0" applyFont="1" applyFill="1" applyBorder="1" applyProtection="1">
      <protection hidden="1"/>
    </xf>
    <xf numFmtId="165" fontId="11" fillId="3" borderId="0" xfId="9" applyNumberFormat="1" applyFont="1" applyFill="1" applyBorder="1" applyAlignment="1" applyProtection="1">
      <alignment horizontal="left" vertical="top"/>
      <protection hidden="1"/>
    </xf>
    <xf numFmtId="165" fontId="11" fillId="3" borderId="0" xfId="9" applyNumberFormat="1" applyFont="1" applyFill="1" applyBorder="1" applyAlignment="1" applyProtection="1">
      <alignment horizontal="right" vertical="top"/>
      <protection hidden="1"/>
    </xf>
    <xf numFmtId="0" fontId="24" fillId="2" borderId="6" xfId="1" applyFont="1" applyFill="1" applyBorder="1" applyAlignment="1">
      <alignment horizontal="center"/>
    </xf>
    <xf numFmtId="0" fontId="25" fillId="2" borderId="1" xfId="2" applyFont="1" applyFill="1" applyBorder="1" applyAlignment="1">
      <alignment horizontal="center"/>
    </xf>
    <xf numFmtId="0" fontId="25" fillId="2" borderId="1" xfId="2" applyNumberFormat="1" applyFont="1" applyFill="1" applyBorder="1" applyAlignment="1">
      <alignment horizontal="center"/>
    </xf>
    <xf numFmtId="0" fontId="25" fillId="2" borderId="1" xfId="2" applyFont="1" applyFill="1" applyBorder="1" applyAlignment="1">
      <alignment horizontal="left" vertical="top"/>
    </xf>
    <xf numFmtId="0" fontId="25" fillId="2" borderId="1" xfId="2" applyFont="1" applyFill="1" applyBorder="1" applyAlignment="1">
      <alignment horizontal="center" vertical="top"/>
    </xf>
    <xf numFmtId="0" fontId="24" fillId="0" borderId="0" xfId="1" applyFont="1" applyFill="1" applyAlignment="1">
      <alignment horizontal="center"/>
    </xf>
    <xf numFmtId="0" fontId="24" fillId="0" borderId="0" xfId="1" applyFont="1" applyFill="1"/>
    <xf numFmtId="0" fontId="26" fillId="0" borderId="1" xfId="2" applyFont="1" applyFill="1" applyBorder="1" applyAlignment="1"/>
    <xf numFmtId="0" fontId="26" fillId="0" borderId="1" xfId="2" applyNumberFormat="1" applyFont="1" applyFill="1" applyBorder="1" applyAlignment="1"/>
    <xf numFmtId="0" fontId="26" fillId="0" borderId="1" xfId="2" applyFont="1" applyFill="1" applyBorder="1" applyAlignment="1">
      <alignment horizontal="left" vertical="top"/>
    </xf>
    <xf numFmtId="165" fontId="24" fillId="0" borderId="1" xfId="1" applyNumberFormat="1" applyFont="1" applyFill="1" applyBorder="1" applyAlignment="1"/>
    <xf numFmtId="0" fontId="27" fillId="0" borderId="1" xfId="1" applyNumberFormat="1" applyFont="1" applyFill="1" applyBorder="1" applyAlignment="1" applyProtection="1">
      <alignment horizontal="left" vertical="center"/>
    </xf>
    <xf numFmtId="0" fontId="24" fillId="0" borderId="1" xfId="0" applyFont="1" applyFill="1" applyBorder="1" applyAlignment="1">
      <alignment horizontal="left"/>
    </xf>
    <xf numFmtId="0" fontId="27" fillId="0" borderId="0" xfId="1" applyNumberFormat="1" applyFont="1" applyFill="1" applyBorder="1" applyAlignment="1" applyProtection="1">
      <alignment horizontal="left" vertical="center"/>
    </xf>
    <xf numFmtId="0" fontId="24" fillId="0" borderId="1" xfId="1" applyNumberFormat="1" applyFont="1" applyFill="1" applyBorder="1" applyAlignment="1" applyProtection="1">
      <alignment horizontal="left" vertical="center"/>
    </xf>
    <xf numFmtId="0" fontId="28" fillId="0" borderId="1" xfId="2" applyFont="1" applyFill="1" applyBorder="1" applyAlignment="1"/>
    <xf numFmtId="0" fontId="28" fillId="0" borderId="1" xfId="2" applyFont="1" applyFill="1" applyBorder="1" applyAlignment="1">
      <alignment horizontal="left" vertical="top"/>
    </xf>
    <xf numFmtId="0" fontId="0" fillId="0" borderId="0" xfId="0" pivotButton="1"/>
    <xf numFmtId="0" fontId="0" fillId="0" borderId="0" xfId="0" applyAlignment="1">
      <alignment horizontal="left"/>
    </xf>
    <xf numFmtId="0" fontId="29" fillId="0" borderId="0" xfId="1" applyFont="1" applyFill="1"/>
    <xf numFmtId="0" fontId="29" fillId="0" borderId="1" xfId="2" applyFont="1" applyFill="1" applyBorder="1" applyAlignment="1"/>
    <xf numFmtId="0" fontId="29" fillId="0" borderId="1" xfId="2" applyNumberFormat="1" applyFont="1" applyFill="1" applyBorder="1" applyAlignment="1"/>
    <xf numFmtId="0" fontId="29" fillId="0" borderId="1" xfId="2" applyFont="1" applyFill="1" applyBorder="1" applyAlignment="1">
      <alignment horizontal="left" vertical="top"/>
    </xf>
    <xf numFmtId="165" fontId="29" fillId="0" borderId="1" xfId="1" applyNumberFormat="1" applyFont="1" applyFill="1" applyBorder="1" applyAlignment="1"/>
    <xf numFmtId="0" fontId="0" fillId="0" borderId="0" xfId="0" applyNumberFormat="1"/>
    <xf numFmtId="165" fontId="21" fillId="0" borderId="9" xfId="0" applyNumberFormat="1" applyFont="1" applyFill="1" applyBorder="1" applyAlignment="1" applyProtection="1">
      <alignment horizontal="center" vertical="center"/>
      <protection hidden="1"/>
    </xf>
    <xf numFmtId="165" fontId="21" fillId="0" borderId="10" xfId="0" applyNumberFormat="1" applyFont="1" applyFill="1" applyBorder="1" applyAlignment="1" applyProtection="1">
      <alignment horizontal="center" vertical="center"/>
      <protection hidden="1"/>
    </xf>
    <xf numFmtId="165" fontId="21" fillId="0" borderId="11" xfId="0" applyNumberFormat="1" applyFont="1" applyFill="1" applyBorder="1" applyAlignment="1" applyProtection="1">
      <alignment horizontal="center" vertical="center"/>
      <protection hidden="1"/>
    </xf>
    <xf numFmtId="165" fontId="21" fillId="0" borderId="12" xfId="0" applyNumberFormat="1" applyFont="1" applyFill="1" applyBorder="1" applyAlignment="1" applyProtection="1">
      <alignment horizontal="center" vertical="center"/>
      <protection hidden="1"/>
    </xf>
    <xf numFmtId="165" fontId="21" fillId="0" borderId="13" xfId="0" applyNumberFormat="1" applyFont="1" applyFill="1" applyBorder="1" applyAlignment="1" applyProtection="1">
      <alignment horizontal="center" vertical="center"/>
      <protection hidden="1"/>
    </xf>
    <xf numFmtId="165" fontId="21" fillId="0" borderId="14" xfId="0" applyNumberFormat="1" applyFont="1" applyFill="1" applyBorder="1" applyAlignment="1" applyProtection="1">
      <alignment horizontal="center" vertical="center"/>
      <protection hidden="1"/>
    </xf>
  </cellXfs>
  <cellStyles count="10">
    <cellStyle name="Currency" xfId="9" builtinId="4"/>
    <cellStyle name="Followed Hyperlink" xfId="4" builtinId="9" hidden="1"/>
    <cellStyle name="Followed Hyperlink" xfId="6" builtinId="9" hidden="1"/>
    <cellStyle name="Followed Hyperlink" xfId="8" builtinId="9" hidden="1"/>
    <cellStyle name="Hyperlink" xfId="3" builtinId="8" hidden="1"/>
    <cellStyle name="Hyperlink" xfId="5" builtinId="8" hidden="1"/>
    <cellStyle name="Hyperlink" xfId="7" builtinId="8" hidden="1"/>
    <cellStyle name="Normal" xfId="0" builtinId="0"/>
    <cellStyle name="Normal 2" xfId="1"/>
    <cellStyle name="Normal_pasummary2012P1_1" xfId="2"/>
  </cellStyles>
  <dxfs count="107">
    <dxf>
      <font>
        <color auto="1"/>
      </font>
      <fill>
        <patternFill>
          <bgColor theme="0" tint="-0.14996795556505021"/>
        </patternFill>
      </fill>
      <border>
        <right style="hair">
          <color auto="1"/>
        </right>
      </border>
    </dxf>
    <dxf>
      <font>
        <b/>
        <i val="0"/>
        <color theme="1"/>
      </font>
      <fill>
        <patternFill patternType="none">
          <bgColor auto="1"/>
        </patternFill>
      </fill>
      <border>
        <top style="thin">
          <color auto="1"/>
        </top>
      </border>
    </dxf>
    <dxf>
      <font>
        <color auto="1"/>
      </font>
      <fill>
        <patternFill>
          <bgColor theme="0" tint="-0.14996795556505021"/>
        </patternFill>
      </fill>
      <border>
        <right style="hair">
          <color auto="1"/>
        </right>
      </border>
    </dxf>
    <dxf>
      <font>
        <b/>
        <i val="0"/>
        <color theme="1"/>
      </font>
      <fill>
        <patternFill patternType="none">
          <bgColor auto="1"/>
        </patternFill>
      </fill>
      <border>
        <top style="thin">
          <color auto="1"/>
        </top>
      </border>
    </dxf>
    <dxf>
      <font>
        <color auto="1"/>
      </font>
      <fill>
        <patternFill patternType="none">
          <bgColor auto="1"/>
        </patternFill>
      </fill>
      <border>
        <left style="hair">
          <color auto="1"/>
        </left>
      </border>
    </dxf>
    <dxf>
      <font>
        <b/>
        <i val="0"/>
        <color theme="1"/>
      </font>
      <fill>
        <patternFill patternType="none">
          <bgColor auto="1"/>
        </patternFill>
      </fill>
      <border>
        <top style="thin">
          <color auto="1"/>
        </top>
      </border>
    </dxf>
    <dxf>
      <font>
        <color auto="1"/>
      </font>
      <fill>
        <patternFill patternType="none">
          <bgColor auto="1"/>
        </patternFill>
      </fill>
      <border>
        <left style="hair">
          <color auto="1"/>
        </left>
      </border>
    </dxf>
    <dxf>
      <font>
        <b/>
        <i val="0"/>
        <color theme="1"/>
      </font>
      <fill>
        <patternFill patternType="none">
          <bgColor auto="1"/>
        </patternFill>
      </fill>
      <border>
        <top style="thin">
          <color auto="1"/>
        </top>
      </border>
    </dxf>
    <dxf>
      <font>
        <color auto="1"/>
      </font>
      <fill>
        <patternFill patternType="none">
          <bgColor auto="1"/>
        </patternFill>
      </fill>
      <border>
        <left style="hair">
          <color auto="1"/>
        </left>
      </border>
    </dxf>
    <dxf>
      <font>
        <b/>
        <i val="0"/>
        <color theme="1"/>
      </font>
      <fill>
        <patternFill patternType="none">
          <bgColor auto="1"/>
        </patternFill>
      </fill>
      <border>
        <top style="thin">
          <color auto="1"/>
        </top>
      </border>
    </dxf>
    <dxf>
      <font>
        <color auto="1"/>
      </font>
      <fill>
        <patternFill patternType="none">
          <bgColor auto="1"/>
        </patternFill>
      </fill>
      <border>
        <left style="hair">
          <color auto="1"/>
        </left>
      </border>
    </dxf>
    <dxf>
      <font>
        <b/>
        <i val="0"/>
        <color theme="1"/>
      </font>
      <fill>
        <patternFill patternType="none">
          <bgColor auto="1"/>
        </patternFill>
      </fill>
      <border>
        <top style="thin">
          <color auto="1"/>
        </top>
      </border>
    </dxf>
    <dxf>
      <font>
        <color auto="1"/>
      </font>
      <fill>
        <patternFill patternType="none">
          <bgColor auto="1"/>
        </patternFill>
      </fill>
      <border>
        <left style="hair">
          <color auto="1"/>
        </left>
      </border>
    </dxf>
    <dxf>
      <font>
        <b/>
        <i val="0"/>
        <color theme="1"/>
      </font>
      <fill>
        <patternFill patternType="none">
          <bgColor auto="1"/>
        </patternFill>
      </fill>
      <border>
        <top style="thin">
          <color auto="1"/>
        </top>
      </border>
    </dxf>
    <dxf>
      <font>
        <color auto="1"/>
      </font>
      <fill>
        <patternFill patternType="none">
          <bgColor auto="1"/>
        </patternFill>
      </fill>
      <border>
        <left style="hair">
          <color auto="1"/>
        </left>
      </border>
    </dxf>
    <dxf>
      <font>
        <b/>
        <i val="0"/>
        <color theme="1"/>
      </font>
      <fill>
        <patternFill patternType="none">
          <bgColor auto="1"/>
        </patternFill>
      </fill>
      <border>
        <top style="thin">
          <color auto="1"/>
        </top>
      </border>
    </dxf>
    <dxf>
      <font>
        <color auto="1"/>
      </font>
      <fill>
        <patternFill patternType="none">
          <bgColor auto="1"/>
        </patternFill>
      </fill>
      <border>
        <left style="hair">
          <color auto="1"/>
        </left>
      </border>
    </dxf>
    <dxf>
      <font>
        <color auto="1"/>
      </font>
      <fill>
        <patternFill patternType="none">
          <bgColor auto="1"/>
        </patternFill>
      </fill>
      <border>
        <left style="hair">
          <color auto="1"/>
        </left>
      </border>
    </dxf>
    <dxf>
      <font>
        <b/>
        <i val="0"/>
        <color theme="1"/>
      </font>
      <fill>
        <patternFill patternType="none">
          <bgColor auto="1"/>
        </patternFill>
      </fill>
      <border>
        <top style="thin">
          <color auto="1"/>
        </top>
      </border>
    </dxf>
    <dxf>
      <font>
        <color auto="1"/>
      </font>
      <fill>
        <patternFill patternType="none">
          <bgColor auto="1"/>
        </patternFill>
      </fill>
      <border>
        <left style="hair">
          <color auto="1"/>
        </left>
      </border>
    </dxf>
    <dxf>
      <font>
        <color auto="1"/>
      </font>
      <fill>
        <patternFill patternType="none">
          <bgColor auto="1"/>
        </patternFill>
      </fill>
      <border>
        <left style="hair">
          <color auto="1"/>
        </left>
      </border>
    </dxf>
    <dxf>
      <font>
        <b/>
        <i val="0"/>
        <color theme="1"/>
      </font>
      <fill>
        <patternFill patternType="none">
          <bgColor auto="1"/>
        </patternFill>
      </fill>
      <border>
        <top style="thin">
          <color auto="1"/>
        </top>
      </border>
    </dxf>
    <dxf>
      <font>
        <color auto="1"/>
      </font>
      <fill>
        <patternFill patternType="none">
          <bgColor auto="1"/>
        </patternFill>
      </fill>
      <border>
        <left style="hair">
          <color auto="1"/>
        </left>
      </border>
    </dxf>
    <dxf>
      <font>
        <b/>
        <i val="0"/>
        <color theme="1"/>
      </font>
      <fill>
        <patternFill patternType="none">
          <bgColor auto="1"/>
        </patternFill>
      </fill>
      <border>
        <top style="thin">
          <color auto="1"/>
        </top>
      </border>
    </dxf>
    <dxf>
      <font>
        <color auto="1"/>
      </font>
      <fill>
        <patternFill patternType="none">
          <bgColor auto="1"/>
        </patternFill>
      </fill>
      <border>
        <left style="hair">
          <color auto="1"/>
        </left>
      </border>
    </dxf>
    <dxf>
      <font>
        <b/>
        <i val="0"/>
        <color theme="1"/>
      </font>
      <fill>
        <patternFill patternType="none">
          <bgColor auto="1"/>
        </patternFill>
      </fill>
      <border>
        <top style="thin">
          <color auto="1"/>
        </top>
      </border>
    </dxf>
    <dxf>
      <font>
        <color auto="1"/>
      </font>
      <fill>
        <patternFill patternType="none">
          <bgColor auto="1"/>
        </patternFill>
      </fill>
      <border>
        <left style="hair">
          <color auto="1"/>
        </left>
      </border>
    </dxf>
    <dxf>
      <font>
        <b/>
        <i val="0"/>
        <color theme="1"/>
      </font>
      <fill>
        <patternFill patternType="none">
          <bgColor auto="1"/>
        </patternFill>
      </fill>
      <border>
        <top style="thin">
          <color auto="1"/>
        </top>
      </border>
    </dxf>
    <dxf>
      <font>
        <color auto="1"/>
      </font>
      <fill>
        <patternFill patternType="none">
          <bgColor auto="1"/>
        </patternFill>
      </fill>
      <border>
        <left style="hair">
          <color auto="1"/>
        </left>
      </border>
    </dxf>
    <dxf>
      <font>
        <color auto="1"/>
      </font>
      <fill>
        <patternFill>
          <bgColor theme="0" tint="-0.14996795556505021"/>
        </patternFill>
      </fill>
      <border>
        <right style="hair">
          <color auto="1"/>
        </right>
      </border>
    </dxf>
    <dxf>
      <font>
        <b/>
        <i val="0"/>
        <color theme="1"/>
      </font>
      <fill>
        <patternFill patternType="none">
          <bgColor auto="1"/>
        </patternFill>
      </fill>
      <border>
        <top style="thin">
          <color auto="1"/>
        </top>
      </border>
    </dxf>
    <dxf>
      <font>
        <color auto="1"/>
      </font>
      <fill>
        <patternFill>
          <bgColor theme="0" tint="-0.14996795556505021"/>
        </patternFill>
      </fill>
    </dxf>
    <dxf>
      <font>
        <b/>
        <i val="0"/>
        <color theme="1"/>
      </font>
      <fill>
        <patternFill patternType="none">
          <bgColor auto="1"/>
        </patternFill>
      </fill>
      <border>
        <top style="thin">
          <color auto="1"/>
        </top>
      </border>
    </dxf>
    <dxf>
      <font>
        <color auto="1"/>
      </font>
      <fill>
        <patternFill>
          <bgColor theme="0" tint="-0.14996795556505021"/>
        </patternFill>
      </fill>
    </dxf>
    <dxf>
      <font>
        <color auto="1"/>
      </font>
      <fill>
        <patternFill>
          <bgColor theme="0" tint="-0.14996795556505021"/>
        </patternFill>
      </fill>
    </dxf>
    <dxf>
      <font>
        <b/>
        <i val="0"/>
        <color theme="1"/>
      </font>
      <fill>
        <patternFill patternType="none">
          <bgColor auto="1"/>
        </patternFill>
      </fill>
      <border>
        <top style="thin">
          <color auto="1"/>
        </top>
      </border>
    </dxf>
    <dxf>
      <font>
        <b/>
        <i val="0"/>
        <color auto="1"/>
      </font>
      <fill>
        <patternFill>
          <bgColor theme="4" tint="0.79998168889431442"/>
        </patternFill>
      </fill>
      <border>
        <left style="thin">
          <color auto="1"/>
        </left>
        <right style="thin">
          <color auto="1"/>
        </right>
      </border>
    </dxf>
    <dxf>
      <font>
        <b/>
        <i val="0"/>
        <color theme="1"/>
      </font>
      <fill>
        <patternFill patternType="none">
          <bgColor auto="1"/>
        </patternFill>
      </fill>
      <border>
        <top style="thin">
          <color auto="1"/>
        </top>
      </border>
    </dxf>
    <dxf>
      <font>
        <color auto="1"/>
      </font>
      <fill>
        <patternFill>
          <bgColor theme="0" tint="-0.14996795556505021"/>
        </patternFill>
      </fill>
      <border>
        <right style="hair">
          <color auto="1"/>
        </right>
      </border>
    </dxf>
    <dxf>
      <font>
        <b/>
        <i val="0"/>
        <color theme="1"/>
      </font>
      <fill>
        <patternFill patternType="none">
          <bgColor auto="1"/>
        </patternFill>
      </fill>
      <border>
        <top style="thin">
          <color auto="1"/>
        </top>
      </border>
    </dxf>
    <dxf>
      <font>
        <b/>
        <i val="0"/>
        <color theme="1"/>
      </font>
      <fill>
        <patternFill patternType="none">
          <bgColor auto="1"/>
        </patternFill>
      </fill>
      <border>
        <top style="thin">
          <color auto="1"/>
        </top>
      </border>
    </dxf>
    <dxf>
      <font>
        <color auto="1"/>
      </font>
      <fill>
        <patternFill>
          <bgColor theme="0" tint="-0.14996795556505021"/>
        </patternFill>
      </fill>
    </dxf>
    <dxf>
      <font>
        <b/>
        <i val="0"/>
        <color theme="1"/>
      </font>
      <fill>
        <patternFill patternType="none">
          <bgColor auto="1"/>
        </patternFill>
      </fill>
      <border>
        <top style="thin">
          <color auto="1"/>
        </top>
      </border>
    </dxf>
    <dxf>
      <font>
        <b/>
        <i val="0"/>
        <color theme="1"/>
      </font>
      <fill>
        <patternFill patternType="none">
          <bgColor auto="1"/>
        </patternFill>
      </fill>
      <border>
        <top style="thin">
          <color auto="1"/>
        </top>
      </border>
    </dxf>
    <dxf>
      <font>
        <b/>
        <i val="0"/>
        <color theme="1"/>
      </font>
      <fill>
        <patternFill patternType="none">
          <bgColor auto="1"/>
        </patternFill>
      </fill>
      <border>
        <top style="thin">
          <color auto="1"/>
        </top>
      </border>
    </dxf>
    <dxf>
      <font>
        <b/>
        <i val="0"/>
        <color theme="1"/>
      </font>
      <fill>
        <patternFill patternType="none">
          <bgColor auto="1"/>
        </patternFill>
      </fill>
      <border>
        <top style="thin">
          <color auto="1"/>
        </top>
      </border>
    </dxf>
    <dxf>
      <font>
        <color auto="1"/>
      </font>
      <fill>
        <patternFill>
          <bgColor theme="0" tint="-0.14996795556505021"/>
        </patternFill>
      </fill>
      <border>
        <right style="hair">
          <color auto="1"/>
        </right>
      </border>
    </dxf>
    <dxf>
      <font>
        <b/>
        <i val="0"/>
        <color theme="1"/>
      </font>
      <fill>
        <patternFill patternType="none">
          <bgColor auto="1"/>
        </patternFill>
      </fill>
      <border>
        <top style="thin">
          <color auto="1"/>
        </top>
      </border>
    </dxf>
    <dxf>
      <font>
        <color auto="1"/>
      </font>
      <fill>
        <patternFill>
          <bgColor theme="0" tint="-0.14996795556505021"/>
        </patternFill>
      </fill>
      <border>
        <right style="hair">
          <color auto="1"/>
        </right>
      </border>
    </dxf>
    <dxf>
      <font>
        <b/>
        <i val="0"/>
        <color theme="1"/>
      </font>
      <fill>
        <patternFill patternType="none">
          <bgColor auto="1"/>
        </patternFill>
      </fill>
      <border>
        <top style="thin">
          <color auto="1"/>
        </top>
      </border>
    </dxf>
    <dxf>
      <font>
        <color auto="1"/>
      </font>
      <fill>
        <patternFill patternType="none">
          <bgColor auto="1"/>
        </patternFill>
      </fill>
      <border>
        <left style="hair">
          <color auto="1"/>
        </left>
      </border>
    </dxf>
    <dxf>
      <font>
        <b/>
        <i val="0"/>
        <color theme="1"/>
      </font>
      <fill>
        <patternFill patternType="none">
          <bgColor auto="1"/>
        </patternFill>
      </fill>
      <border>
        <top style="thin">
          <color auto="1"/>
        </top>
      </border>
    </dxf>
    <dxf>
      <font>
        <color auto="1"/>
      </font>
      <fill>
        <patternFill patternType="none">
          <bgColor auto="1"/>
        </patternFill>
      </fill>
      <border>
        <left style="hair">
          <color auto="1"/>
        </left>
      </border>
    </dxf>
    <dxf>
      <font>
        <b/>
        <i val="0"/>
        <color theme="1"/>
      </font>
      <fill>
        <patternFill patternType="none">
          <bgColor auto="1"/>
        </patternFill>
      </fill>
      <border>
        <top style="thin">
          <color auto="1"/>
        </top>
      </border>
    </dxf>
    <dxf>
      <font>
        <color auto="1"/>
      </font>
      <fill>
        <patternFill patternType="none">
          <bgColor auto="1"/>
        </patternFill>
      </fill>
      <border>
        <left style="hair">
          <color auto="1"/>
        </left>
      </border>
    </dxf>
    <dxf>
      <font>
        <b/>
        <i val="0"/>
        <color theme="1"/>
      </font>
      <fill>
        <patternFill patternType="none">
          <bgColor auto="1"/>
        </patternFill>
      </fill>
      <border>
        <top style="thin">
          <color auto="1"/>
        </top>
      </border>
    </dxf>
    <dxf>
      <font>
        <color auto="1"/>
      </font>
      <fill>
        <patternFill patternType="none">
          <bgColor auto="1"/>
        </patternFill>
      </fill>
      <border>
        <left style="hair">
          <color auto="1"/>
        </left>
      </border>
    </dxf>
    <dxf>
      <font>
        <b/>
        <i val="0"/>
        <color theme="1"/>
      </font>
      <fill>
        <patternFill patternType="none">
          <bgColor auto="1"/>
        </patternFill>
      </fill>
      <border>
        <top style="thin">
          <color auto="1"/>
        </top>
      </border>
    </dxf>
    <dxf>
      <font>
        <color auto="1"/>
      </font>
      <fill>
        <patternFill patternType="none">
          <bgColor auto="1"/>
        </patternFill>
      </fill>
      <border>
        <left style="hair">
          <color auto="1"/>
        </left>
      </border>
    </dxf>
    <dxf>
      <font>
        <b/>
        <i val="0"/>
        <color theme="1"/>
      </font>
      <fill>
        <patternFill patternType="none">
          <bgColor auto="1"/>
        </patternFill>
      </fill>
      <border>
        <top style="thin">
          <color auto="1"/>
        </top>
      </border>
    </dxf>
    <dxf>
      <font>
        <color auto="1"/>
      </font>
      <fill>
        <patternFill patternType="none">
          <bgColor auto="1"/>
        </patternFill>
      </fill>
      <border>
        <left style="hair">
          <color auto="1"/>
        </left>
      </border>
    </dxf>
    <dxf>
      <font>
        <b/>
        <i val="0"/>
        <color theme="1"/>
      </font>
      <fill>
        <patternFill patternType="none">
          <bgColor auto="1"/>
        </patternFill>
      </fill>
      <border>
        <top style="thin">
          <color auto="1"/>
        </top>
      </border>
    </dxf>
    <dxf>
      <font>
        <color auto="1"/>
      </font>
      <fill>
        <patternFill patternType="none">
          <bgColor auto="1"/>
        </patternFill>
      </fill>
      <border>
        <left style="hair">
          <color auto="1"/>
        </left>
      </border>
    </dxf>
    <dxf>
      <font>
        <color auto="1"/>
      </font>
      <fill>
        <patternFill patternType="none">
          <bgColor auto="1"/>
        </patternFill>
      </fill>
      <border>
        <left style="hair">
          <color auto="1"/>
        </left>
      </border>
    </dxf>
    <dxf>
      <font>
        <b/>
        <i val="0"/>
        <color theme="1"/>
      </font>
      <fill>
        <patternFill patternType="none">
          <bgColor auto="1"/>
        </patternFill>
      </fill>
      <border>
        <top style="thin">
          <color auto="1"/>
        </top>
      </border>
    </dxf>
    <dxf>
      <font>
        <color auto="1"/>
      </font>
      <fill>
        <patternFill patternType="none">
          <bgColor auto="1"/>
        </patternFill>
      </fill>
      <border>
        <left style="hair">
          <color auto="1"/>
        </left>
      </border>
    </dxf>
    <dxf>
      <font>
        <color auto="1"/>
      </font>
      <fill>
        <patternFill patternType="none">
          <bgColor auto="1"/>
        </patternFill>
      </fill>
      <border>
        <left style="hair">
          <color auto="1"/>
        </left>
      </border>
    </dxf>
    <dxf>
      <font>
        <b/>
        <i val="0"/>
        <color theme="1"/>
      </font>
      <fill>
        <patternFill patternType="none">
          <bgColor auto="1"/>
        </patternFill>
      </fill>
      <border>
        <top style="thin">
          <color auto="1"/>
        </top>
      </border>
    </dxf>
    <dxf>
      <font>
        <color auto="1"/>
      </font>
      <fill>
        <patternFill patternType="none">
          <bgColor auto="1"/>
        </patternFill>
      </fill>
      <border>
        <left style="hair">
          <color auto="1"/>
        </left>
      </border>
    </dxf>
    <dxf>
      <font>
        <b/>
        <i val="0"/>
        <color theme="1"/>
      </font>
      <fill>
        <patternFill patternType="none">
          <bgColor auto="1"/>
        </patternFill>
      </fill>
      <border>
        <top style="thin">
          <color auto="1"/>
        </top>
      </border>
    </dxf>
    <dxf>
      <font>
        <color auto="1"/>
      </font>
      <fill>
        <patternFill patternType="none">
          <bgColor auto="1"/>
        </patternFill>
      </fill>
      <border>
        <left style="hair">
          <color auto="1"/>
        </left>
      </border>
    </dxf>
    <dxf>
      <font>
        <b/>
        <i val="0"/>
        <color theme="1"/>
      </font>
      <fill>
        <patternFill patternType="none">
          <bgColor auto="1"/>
        </patternFill>
      </fill>
      <border>
        <top style="thin">
          <color auto="1"/>
        </top>
      </border>
    </dxf>
    <dxf>
      <font>
        <color auto="1"/>
      </font>
      <fill>
        <patternFill patternType="none">
          <bgColor auto="1"/>
        </patternFill>
      </fill>
      <border>
        <left style="hair">
          <color auto="1"/>
        </left>
      </border>
    </dxf>
    <dxf>
      <font>
        <b/>
        <i val="0"/>
        <color theme="1"/>
      </font>
      <fill>
        <patternFill patternType="none">
          <bgColor auto="1"/>
        </patternFill>
      </fill>
      <border>
        <top style="thin">
          <color auto="1"/>
        </top>
      </border>
    </dxf>
    <dxf>
      <font>
        <color auto="1"/>
      </font>
      <fill>
        <patternFill patternType="none">
          <bgColor auto="1"/>
        </patternFill>
      </fill>
      <border>
        <left style="hair">
          <color auto="1"/>
        </left>
      </border>
    </dxf>
    <dxf>
      <font>
        <color auto="1"/>
      </font>
      <fill>
        <patternFill>
          <bgColor theme="0" tint="-0.14996795556505021"/>
        </patternFill>
      </fill>
      <border>
        <right style="hair">
          <color auto="1"/>
        </right>
      </border>
    </dxf>
    <dxf>
      <font>
        <b/>
        <i val="0"/>
        <color theme="1"/>
      </font>
      <fill>
        <patternFill patternType="none">
          <bgColor auto="1"/>
        </patternFill>
      </fill>
      <border>
        <top style="thin">
          <color auto="1"/>
        </top>
      </border>
    </dxf>
    <dxf>
      <font>
        <color auto="1"/>
      </font>
      <fill>
        <patternFill>
          <bgColor theme="0" tint="-0.14996795556505021"/>
        </patternFill>
      </fill>
    </dxf>
    <dxf>
      <font>
        <b/>
        <i val="0"/>
        <color theme="1"/>
      </font>
      <fill>
        <patternFill patternType="none">
          <bgColor auto="1"/>
        </patternFill>
      </fill>
      <border>
        <top style="thin">
          <color auto="1"/>
        </top>
      </border>
    </dxf>
    <dxf>
      <font>
        <color auto="1"/>
      </font>
      <fill>
        <patternFill>
          <bgColor theme="0" tint="-0.14996795556505021"/>
        </patternFill>
      </fill>
    </dxf>
    <dxf>
      <font>
        <color auto="1"/>
      </font>
      <fill>
        <patternFill>
          <bgColor theme="0" tint="-0.14996795556505021"/>
        </patternFill>
      </fill>
    </dxf>
    <dxf>
      <font>
        <b/>
        <i val="0"/>
        <color theme="1"/>
      </font>
      <fill>
        <patternFill patternType="none">
          <bgColor auto="1"/>
        </patternFill>
      </fill>
      <border>
        <top style="thin">
          <color auto="1"/>
        </top>
      </border>
    </dxf>
    <dxf>
      <font>
        <b/>
        <i val="0"/>
        <color auto="1"/>
      </font>
      <fill>
        <patternFill>
          <bgColor theme="4" tint="0.79998168889431442"/>
        </patternFill>
      </fill>
      <border>
        <left style="thin">
          <color auto="1"/>
        </left>
        <right style="thin">
          <color auto="1"/>
        </right>
      </border>
    </dxf>
    <dxf>
      <font>
        <b/>
        <i val="0"/>
        <color theme="1"/>
      </font>
      <fill>
        <patternFill patternType="none">
          <bgColor auto="1"/>
        </patternFill>
      </fill>
      <border>
        <top style="thin">
          <color auto="1"/>
        </top>
      </border>
    </dxf>
    <dxf>
      <font>
        <color auto="1"/>
      </font>
      <fill>
        <patternFill>
          <bgColor theme="0" tint="-0.14996795556505021"/>
        </patternFill>
      </fill>
      <border>
        <right style="hair">
          <color auto="1"/>
        </right>
      </border>
    </dxf>
    <dxf>
      <font>
        <b/>
        <i val="0"/>
        <color theme="1"/>
      </font>
      <fill>
        <patternFill patternType="none">
          <bgColor auto="1"/>
        </patternFill>
      </fill>
      <border>
        <top style="thin">
          <color auto="1"/>
        </top>
      </border>
    </dxf>
    <dxf>
      <font>
        <b/>
        <i val="0"/>
        <color theme="1"/>
      </font>
      <fill>
        <patternFill patternType="none">
          <bgColor auto="1"/>
        </patternFill>
      </fill>
      <border>
        <top style="thin">
          <color auto="1"/>
        </top>
      </border>
    </dxf>
    <dxf>
      <font>
        <color auto="1"/>
      </font>
      <fill>
        <patternFill>
          <bgColor theme="0" tint="-0.14996795556505021"/>
        </patternFill>
      </fill>
    </dxf>
    <dxf>
      <font>
        <b/>
        <i val="0"/>
        <color theme="1"/>
      </font>
      <fill>
        <patternFill patternType="none">
          <bgColor auto="1"/>
        </patternFill>
      </fill>
      <border>
        <top style="thin">
          <color auto="1"/>
        </top>
      </border>
    </dxf>
    <dxf>
      <font>
        <b/>
        <i val="0"/>
        <color theme="1"/>
      </font>
      <fill>
        <patternFill patternType="none">
          <bgColor auto="1"/>
        </patternFill>
      </fill>
      <border>
        <top style="thin">
          <color auto="1"/>
        </top>
      </border>
    </dxf>
    <dxf>
      <font>
        <b/>
        <i val="0"/>
        <color theme="1"/>
      </font>
      <fill>
        <patternFill patternType="none">
          <bgColor auto="1"/>
        </patternFill>
      </fill>
      <border>
        <top style="thin">
          <color auto="1"/>
        </top>
      </border>
    </dxf>
    <dxf>
      <font>
        <b/>
        <i val="0"/>
        <color theme="1"/>
      </font>
      <fill>
        <patternFill patternType="none">
          <bgColor auto="1"/>
        </patternFill>
      </fill>
      <border>
        <top style="thin">
          <color auto="1"/>
        </top>
      </border>
    </dxf>
    <dxf>
      <font>
        <b val="0"/>
        <i val="0"/>
      </font>
    </dxf>
    <dxf>
      <font>
        <b val="0"/>
        <i/>
      </font>
    </dxf>
    <dxf>
      <font>
        <b/>
        <i val="0"/>
      </font>
    </dxf>
    <dxf>
      <border>
        <top style="thin">
          <color theme="4" tint="0.79998168889431442"/>
        </top>
        <bottom style="thin">
          <color theme="4" tint="0.79998168889431442"/>
        </bottom>
      </border>
    </dxf>
    <dxf>
      <border>
        <top style="thin">
          <color theme="4" tint="0.79998168889431442"/>
        </top>
        <bottom style="thin">
          <color theme="4" tint="0.79998168889431442"/>
        </bottom>
      </border>
    </dxf>
    <dxf>
      <fill>
        <patternFill patternType="solid">
          <fgColor theme="4" tint="0.79998168889431442"/>
          <bgColor theme="4" tint="0.79998168889431442"/>
        </patternFill>
      </fill>
      <border>
        <bottom style="thin">
          <color theme="4"/>
        </bottom>
      </border>
    </dxf>
    <dxf>
      <font>
        <color theme="0"/>
      </font>
      <fill>
        <patternFill patternType="solid">
          <fgColor theme="4" tint="0.39997558519241921"/>
          <bgColor theme="4" tint="0.39997558519241921"/>
        </patternFill>
      </fill>
      <border>
        <bottom style="thin">
          <color theme="4" tint="0.79998168889431442"/>
        </bottom>
        <horizontal style="thin">
          <color theme="4" tint="0.39997558519241921"/>
        </horizontal>
      </border>
    </dxf>
    <dxf>
      <border>
        <bottom style="thin">
          <color theme="4" tint="0.59999389629810485"/>
        </bottom>
      </border>
    </dxf>
    <dxf>
      <font>
        <b/>
        <color theme="1"/>
      </font>
      <fill>
        <patternFill patternType="solid">
          <fgColor theme="0" tint="-0.14999847407452621"/>
          <bgColor theme="0" tint="-0.14999847407452621"/>
        </patternFill>
      </fill>
    </dxf>
    <dxf>
      <font>
        <b/>
        <color theme="0"/>
      </font>
      <fill>
        <patternFill patternType="solid">
          <fgColor theme="4" tint="0.39997558519241921"/>
          <bgColor theme="4" tint="0.39997558519241921"/>
        </patternFill>
      </fill>
    </dxf>
    <dxf>
      <font>
        <b/>
        <color theme="0"/>
      </font>
    </dxf>
    <dxf>
      <border>
        <left style="thin">
          <color theme="4" tint="-0.249977111117893"/>
        </left>
        <right style="thin">
          <color theme="4" tint="-0.249977111117893"/>
        </right>
      </border>
    </dxf>
    <dxf>
      <font>
        <b/>
        <color theme="1"/>
      </font>
      <border>
        <top style="double">
          <color theme="4" tint="-0.249977111117893"/>
        </top>
      </border>
    </dxf>
    <dxf>
      <font>
        <color theme="0"/>
      </font>
      <fill>
        <patternFill patternType="solid">
          <fgColor theme="4" tint="-0.249977111117893"/>
          <bgColor theme="4" tint="-0.249977111117893"/>
        </patternFill>
      </fill>
      <border>
        <horizontal style="thin">
          <color theme="4" tint="-0.249977111117893"/>
        </horizontal>
      </border>
    </dxf>
    <dxf>
      <font>
        <color theme="1"/>
      </font>
      <border>
        <horizontal style="thin">
          <color theme="4" tint="0.79998168889431442"/>
        </horizontal>
      </border>
    </dxf>
  </dxfs>
  <tableStyles count="2" defaultTableStyle="TableStyleMedium2" defaultPivotStyle="PivotStyleLight16">
    <tableStyle name="PivotStyleMedium2 2" table="0" count="12">
      <tableStyleElement type="wholeTable" dxfId="106"/>
      <tableStyleElement type="headerRow" dxfId="105"/>
      <tableStyleElement type="totalRow" dxfId="104"/>
      <tableStyleElement type="firstColumnStripe" dxfId="103"/>
      <tableStyleElement type="firstHeaderCell" dxfId="102"/>
      <tableStyleElement type="firstSubtotalRow" dxfId="101"/>
      <tableStyleElement type="secondSubtotalRow" dxfId="100"/>
      <tableStyleElement type="firstColumnSubheading" dxfId="99"/>
      <tableStyleElement type="firstRowSubheading" dxfId="98"/>
      <tableStyleElement type="secondRowSubheading" dxfId="97"/>
      <tableStyleElement type="pageFieldLabels" dxfId="96"/>
      <tableStyleElement type="pageFieldValues" dxfId="95"/>
    </tableStyle>
    <tableStyle name="PivotTable Style 1" table="0" count="3">
      <tableStyleElement type="firstRowStripe" dxfId="94"/>
      <tableStyleElement type="secondRowStripe" dxfId="93"/>
      <tableStyleElement type="pageFieldLabels" dxfId="92"/>
    </tableStyle>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333333"/>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D4D0C8"/>
      <rgbColor rgb="00808080"/>
    </indexedColors>
    <mruColors>
      <color rgb="FFFF981D"/>
      <color rgb="FFFCDBB9"/>
      <color rgb="FFF8931D"/>
      <color rgb="FFC19353"/>
      <color rgb="FFFDC271"/>
      <color rgb="FF152C46"/>
      <color rgb="FFABBB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2.xml"/><Relationship Id="rId11" Type="http://schemas.openxmlformats.org/officeDocument/2006/relationships/customXml" Target="../customXml/item1.xml"/><Relationship Id="rId5" Type="http://schemas.openxmlformats.org/officeDocument/2006/relationships/pivotCacheDefinition" Target="pivotCache/pivotCacheDefinition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124239</xdr:colOff>
      <xdr:row>1</xdr:row>
      <xdr:rowOff>55217</xdr:rowOff>
    </xdr:from>
    <xdr:to>
      <xdr:col>1</xdr:col>
      <xdr:colOff>1802157</xdr:colOff>
      <xdr:row>4</xdr:row>
      <xdr:rowOff>165651</xdr:rowOff>
    </xdr:to>
    <xdr:pic>
      <xdr:nvPicPr>
        <xdr:cNvPr id="2" name="Picture 1"/>
        <xdr:cNvPicPr>
          <a:picLocks noChangeAspect="1"/>
        </xdr:cNvPicPr>
      </xdr:nvPicPr>
      <xdr:blipFill>
        <a:blip xmlns:r="http://schemas.openxmlformats.org/officeDocument/2006/relationships" r:embed="rId1"/>
        <a:stretch>
          <a:fillRect/>
        </a:stretch>
      </xdr:blipFill>
      <xdr:spPr>
        <a:xfrm>
          <a:off x="414130" y="220869"/>
          <a:ext cx="1677918" cy="607391"/>
        </a:xfrm>
        <a:prstGeom prst="rect">
          <a:avLst/>
        </a:prstGeom>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r:id="rId1" refreshedBy="Microsoft Office User" refreshedDate="42276.733270370372" createdVersion="4" refreshedVersion="4" minRefreshableVersion="3" recordCount="1282">
  <cacheSource type="worksheet">
    <worksheetSource ref="B1:K1284" sheet="Source Data"/>
  </cacheSource>
  <cacheFields count="10">
    <cacheField name="County Name" numFmtId="0">
      <sharedItems/>
    </cacheField>
    <cacheField name="Consortium Region" numFmtId="0">
      <sharedItems count="72">
        <s v="Allan Hancock"/>
        <s v="Antelope Valley"/>
        <s v="Barstow"/>
        <s v="Butte-Glenn"/>
        <s v="Cabrillo"/>
        <s v="Cerritos"/>
        <s v="Chabot"/>
        <s v="Chaffey"/>
        <s v="Citrus"/>
        <s v="Coast"/>
        <s v="Compton/Paramount"/>
        <s v="Contra Costa"/>
        <s v="Copper Mountain"/>
        <s v="Desert"/>
        <s v="El Camino"/>
        <s v="Feather River"/>
        <s v="Foothill-DeAnza"/>
        <s v="Gavilan"/>
        <s v="Glendale"/>
        <s v="Grossmont"/>
        <s v="Hartnell/Salinas"/>
        <s v="Imperial"/>
        <s v="Kern"/>
        <s v="Lake Tahoe"/>
        <s v="Lassen"/>
        <s v="Long Beach"/>
        <s v="Los Angeles"/>
        <s v="Los Rios"/>
        <s v="Marin"/>
        <s v="Mendocino-Lake"/>
        <s v="Merced"/>
        <s v="MiraCosta"/>
        <s v="Monterey Peninsula"/>
        <s v="Mt. San Antonio"/>
        <s v="Mt. San Jacinto"/>
        <s v="Napa"/>
        <s v="North Orange"/>
        <s v="Ohlone"/>
        <s v="Palo Verde"/>
        <s v="Palomar/Vista"/>
        <s v="Pasadena"/>
        <s v="Peralta/Piedmont"/>
        <s v="Rancho Santiago"/>
        <s v="Redwoods"/>
        <s v="Rio Hondo"/>
        <s v="Riverside"/>
        <s v="San Bernardino"/>
        <s v="San Diego"/>
        <s v="San Francisco"/>
        <s v="San Joaquin Delta"/>
        <s v="San Jose / West Valley"/>
        <s v="San Luis Obispo"/>
        <s v="San Mateo"/>
        <s v="Santa Barbara"/>
        <s v="Santa Clarita"/>
        <s v="Santa Monica"/>
        <s v="Sequoias"/>
        <s v="Shasta-Tehama-Trinity"/>
        <s v="Sierra/Roseville"/>
        <s v="Siskiyou"/>
        <s v="Solano"/>
        <s v="Sonoma"/>
        <s v="South Orange"/>
        <s v="Southwestern"/>
        <s v="State Center"/>
        <s v="Ventura"/>
        <s v="Victor Valley"/>
        <s v="West Hills"/>
        <s v="West Kern"/>
        <s v="Yosemite"/>
        <s v="Yuba"/>
        <s v="None"/>
      </sharedItems>
    </cacheField>
    <cacheField name="Consortium Name" numFmtId="0">
      <sharedItems/>
    </cacheField>
    <cacheField name="Grantee Type" numFmtId="0">
      <sharedItems count="6">
        <s v="Consortium"/>
        <s v="Community College District"/>
        <s v="K-12 District"/>
        <s v="County Office of Education"/>
        <s v="ROP / ROC / JPA"/>
        <s v="Community Partners" u="1"/>
      </sharedItems>
    </cacheField>
    <cacheField name="Grantee Type 2" numFmtId="0">
      <sharedItems containsSemiMixedTypes="0" containsString="0" containsNumber="1" containsInteger="1" minValue="1" maxValue="5"/>
    </cacheField>
    <cacheField name="Grantee (Normalized)" numFmtId="0">
      <sharedItems count="447">
        <s v="Allan Hancock Consortium"/>
        <s v="Antelope Valley Consortium"/>
        <s v="Barstow Consortium"/>
        <s v="Butte-Glenn Consortium"/>
        <s v="Santa Cruz County Consortium"/>
        <s v="South East Los Angeles Consortium"/>
        <s v="Mid Alameda Consortium"/>
        <s v="West Valley Cooridor Consortium"/>
        <s v="Citrus Consortium"/>
        <s v="Coast Consortium"/>
        <s v="Tri-Cites Consortium"/>
        <s v="Contra Costa Consortium"/>
        <s v="Morongo Basin Consortium"/>
        <s v="Desert Consortium"/>
        <s v="South Bay Consortium (El Camino)"/>
        <s v="Feather River Consortium"/>
        <s v="Foothill-Deanza Consortium"/>
        <s v="Gavilan Consortium"/>
        <s v="Glendale Consortium"/>
        <s v="San Diego East Region Adult Education Consortium (Grossmont-Cuyamaca)"/>
        <s v="Salinas Valley Consortium"/>
        <s v="Imperial County Consortium"/>
        <s v="Kern Consortium"/>
        <s v="Lake Tahoe Consortium"/>
        <s v="Lassen Consortium"/>
        <s v="Long Beach Consortium"/>
        <s v="Los Angeles Consortium"/>
        <s v="Capital Regional Consortium"/>
        <s v="Marin Consortium"/>
        <s v="Mendocino-Lake Consortium"/>
        <s v="Merced Consortium"/>
        <s v="Mira Costa Consortium"/>
        <s v="Monterey Peninsula Consortium"/>
        <s v="Mt. San Antonio Consortium"/>
        <s v="Mt. San Jacinto Consortium"/>
        <s v="Napa Valley Consortium"/>
        <s v="North Orange Consortium"/>
        <s v="Southern Alameda Consortium"/>
        <s v="Palo Verde Consortium"/>
        <s v="San Diego North Adult Education Partnership (Palomar)"/>
        <s v="Pasadena Consortium"/>
        <s v="Northern Alameda Consortium"/>
        <s v="Rancho Santiago Consortium"/>
        <s v="North Coast Consortium"/>
        <s v="Rio Hondo Consortium"/>
        <s v="Riverside About Students Consortium"/>
        <s v="San Bernardino Consortium"/>
        <s v="San Diego Adult Education Regional Consortium"/>
        <s v="San Francisco Consortium"/>
        <s v="Delta Sierra Alliance Consortium"/>
        <s v="South Bay Consortium (San Jose)"/>
        <s v="San Luis Obispo Consortium"/>
        <s v="ACCEL San Mateo County"/>
        <s v="Santa Barbara Consortium"/>
        <s v="College Of The Canyons Consortium"/>
        <s v="Santa Monica Consortium"/>
        <s v="Sequoias Consortium"/>
        <s v="Shasta-Tehama-Trinity Consortium"/>
        <s v="Sierra Joint Consortium"/>
        <s v="Siskiyous Consortium"/>
        <s v="Solano Consortium"/>
        <s v="Sonoma County Consortium"/>
        <s v="South Orange Consortium"/>
        <s v="South Bay Consortium (San Diego)"/>
        <s v="State Center Consortium"/>
        <s v="Ventura Consortium"/>
        <s v="Victor Valley Consortium"/>
        <s v="West Hills Consortium"/>
        <s v="West Kern Consortium"/>
        <s v="Stanislaus Mother Lode Consortium"/>
        <s v="North Central Consortium"/>
        <s v="Allan Hancock CCD"/>
        <s v="Antelope Valley CCD"/>
        <s v="Barstow CCD"/>
        <s v="Butte CCD"/>
        <s v="Cabrillo CCD"/>
        <s v="Cerritos CCD"/>
        <s v="Chabot-Las Positas CCD"/>
        <s v="Chaffey CCD"/>
        <s v="Citrus CCD"/>
        <s v="Coast CCD"/>
        <s v="Compton CCD"/>
        <s v="Contra Costa CCD"/>
        <s v="Copper Mountain CCD"/>
        <s v="Desert CCD"/>
        <s v="El Camino CCD"/>
        <s v="Feather River CCD"/>
        <s v="Foothill-De Anza CCD"/>
        <s v="Gavilan CCD"/>
        <s v="Glendale CCD"/>
        <s v="Grossmont-Cuyamaca CCD"/>
        <s v="Hartnell CCD"/>
        <s v="Imperial CCD"/>
        <s v="Kern CCD"/>
        <s v="Lake Tahoe CCD"/>
        <s v="Lassen CCD"/>
        <s v="Long Beach CCD"/>
        <s v="Los Angeles CCD"/>
        <s v="Los Rios CCD"/>
        <s v="Marin CCD"/>
        <s v="Mendocino-Lake CCD"/>
        <s v="Merced CCD"/>
        <s v="MiraCosta CCD"/>
        <s v="Monterey Peninsula CCD"/>
        <s v="Mt. San Antonio CCD"/>
        <s v="Mt. San Jacinto CCD"/>
        <s v="Napa Valley CCD"/>
        <s v="North Orange County CCD"/>
        <s v="Ohlone CCD"/>
        <s v="Palo Verde CCD"/>
        <s v="Palomar CCD"/>
        <s v="Pasadena Area CCD"/>
        <s v="Peralta CCD"/>
        <s v="Rancho Santiago CCD"/>
        <s v="Redwoods CCD"/>
        <s v="Rio Hondo CCD"/>
        <s v="Riverside CCD"/>
        <s v="San Bernardino CCD"/>
        <s v="San Diego CCD"/>
        <s v="San Francisco CCD"/>
        <s v="San Joaquin Delta CCD"/>
        <s v="San Jose CCD"/>
        <s v="San Jose-Evergreen CCD"/>
        <s v="San Luis Obispo County CCD"/>
        <s v="San Mateo County CCD"/>
        <s v="Santa Barbara CCD"/>
        <s v="Santa Clarita CCD"/>
        <s v="Santa Monica CCD"/>
        <s v="Sequoias CCD"/>
        <s v="Shasta-Tehama-Trinity Joint CCD"/>
        <s v="Sierra Joint CCD"/>
        <s v="Siskiyou Joint CCD"/>
        <s v="Solano County CCD"/>
        <s v="Sonoma County CCD"/>
        <s v="South Orange County CCD"/>
        <s v="Southwestern CCD"/>
        <s v="State Center CCD"/>
        <s v="Ventura County CCD"/>
        <s v="Victor Valley CCD"/>
        <s v="West Hills CCD"/>
        <s v="West Kern CCD"/>
        <s v="West Valley-Mission CCD"/>
        <s v="Yosemite CCD"/>
        <s v="Yuba CCD"/>
        <s v="Lompoc USD"/>
        <s v="Antelope Valley Union HSD"/>
        <s v="Southern Kern USD"/>
        <s v="Baker Valley USD"/>
        <s v="Barstow USD"/>
        <s v="Silver Valley USD"/>
        <s v="Hamilton USD"/>
        <s v="Oroville Union HSD"/>
        <s v="Paradise USD"/>
        <s v="Pajaro Valley USD"/>
        <s v="Santa Cruz City HSD"/>
        <s v="ABC USD"/>
        <s v="Downey USD"/>
        <s v="Norwalk-La Mirada USD"/>
        <s v="Castro Valley USD"/>
        <s v="Dublin USD"/>
        <s v="Hayward USD"/>
        <s v="Livermore Valley Joint USD"/>
        <s v="Pleasanton USD"/>
        <s v="San Leandro USD"/>
        <s v="San Lorenzo USD"/>
        <s v="Chaffey Joint Union HSD"/>
        <s v="Chino Valley USD"/>
        <s v="Fontana USD"/>
        <s v="Upland USD"/>
        <s v="Azusa USD"/>
        <s v="Claremont USD"/>
        <s v="Duarte USD"/>
        <s v="Glendora USD"/>
        <s v="Monrovia USD"/>
        <s v="Garden Grove USD"/>
        <s v="Huntington Beach Union HSD"/>
        <s v="Newport-Mesa USD"/>
        <s v="Compton USD"/>
        <s v="Lynwood USD"/>
        <s v="Paramount USD"/>
        <s v="Acalanes Union HSD"/>
        <s v="Antioch USD"/>
        <s v="Liberty Union HSD"/>
        <s v="Martinez USD"/>
        <s v="Mt. Diablo USD"/>
        <s v="Pittsburg USD"/>
        <s v="West Contra Costa USD"/>
        <s v="Coachella Valley USD"/>
        <s v="Centinela Valley Union HSD"/>
        <s v="Inglewood USD"/>
        <s v="Redondo Beach USD"/>
        <s v="Torrance USD"/>
        <s v="Fremont Union HSD"/>
        <s v="Mountain View-Los Altos Union HSD"/>
        <s v="Palo Alto USD"/>
        <s v="Gilroy USD"/>
        <s v="Morgan Hill USD"/>
        <s v="San Benito HSD"/>
        <s v="Grossmont Union HSD"/>
        <s v="Mountain Empire USD"/>
        <s v="Gonzales USD"/>
        <s v="North Monterey County USD"/>
        <s v="Salinas Union HSD"/>
        <s v="Soledad USD"/>
        <s v="Soledad USD "/>
        <s v="Brawley Union HSD"/>
        <s v="Calexico USD"/>
        <s v="Central Union HSD"/>
        <s v="Holtville USD"/>
        <s v="Imperial USD"/>
        <s v="San Pasqual Valley USD"/>
        <s v="Delano Joint Union HSD"/>
        <s v="Kern Union HSD"/>
        <s v="McFarland USD"/>
        <s v="Porterville USD"/>
        <s v="Sierra Sands USD"/>
        <s v="Tehachapi USD"/>
        <s v="Wasco Union HSD"/>
        <s v="Big Valley Joint USD"/>
        <s v="Lassen Union HSD"/>
        <s v="Long Beach USD"/>
        <s v="Burbank USD"/>
        <s v="Culver City USD"/>
        <s v="Los Angeles USD"/>
        <s v="Montebello USD"/>
        <s v="Palos Verdes Peninsula USD"/>
        <s v="Amador County USD"/>
        <s v="Center Joint USD"/>
        <s v="Davis Joint USD"/>
        <s v="El Dorado Union HSD"/>
        <s v="Elk Grove USD"/>
        <s v="Folsom / Cordova USD"/>
        <s v="Galt Joint Union HSD"/>
        <s v="Natomas USD"/>
        <s v="River Delta Joint USD"/>
        <s v="Sacramento City USD"/>
        <s v="San Juan USD"/>
        <s v="Twin Rivers USD"/>
        <s v="Washington USD"/>
        <s v="Novato USD"/>
        <s v="Tamalpais Union HSD"/>
        <s v="Anderson Valley USD"/>
        <s v="Kelseyville USD"/>
        <s v="Ukiah USD"/>
        <s v="Upper Lake Union HSD"/>
        <s v="Delhi USD"/>
        <s v="Gustine USD"/>
        <s v="Merced Union HSD"/>
        <s v="Oceanside USD"/>
        <s v="San Dieguito Union HSD"/>
        <s v="Monterey Peninsula USD"/>
        <s v="Pacific Grove USD"/>
        <s v="Baldwin Park USD"/>
        <s v="Bassett USD"/>
        <s v="Bonita USD"/>
        <s v="Charter Oak USD"/>
        <s v="Covina Valley USD"/>
        <s v="Hacienda la Puente USD"/>
        <s v="Pomona USD"/>
        <s v="Rowland USD"/>
        <s v="Walnut Valley USD"/>
        <s v="Banning USD"/>
        <s v="Beaumont USD"/>
        <s v="Hemet USD"/>
        <s v="Lake Elsinore USD"/>
        <s v="Murrieta Valley USD"/>
        <s v="Perris Union HSD"/>
        <s v="San Jacinto USD"/>
        <s v="Temecula Valley USD"/>
        <s v="Napa Valley USD"/>
        <s v="Fremont USD"/>
        <s v="New Haven USD"/>
        <s v="Newark USD"/>
        <s v="Escondido Union HSD"/>
        <s v="Poway USD"/>
        <s v="Ramona City USD"/>
        <s v="San Marcos USD"/>
        <s v="Vista USD"/>
        <s v="Arcadia USD"/>
        <s v="Temple City USD"/>
        <s v="Alameda USD"/>
        <s v="Berkeley USD"/>
        <s v="Oakland USD"/>
        <s v="Piedmont City USD"/>
        <s v="Orange USD"/>
        <s v="Del Norte County USD"/>
        <s v="Eureka City School District"/>
        <s v="Fort Bragg USD"/>
        <s v="El Monte Union HSD"/>
        <s v="El Rancho USD"/>
        <s v="Whittier Union HSD"/>
        <s v="Alvord USD"/>
        <s v="Corona-Norco USD"/>
        <s v="Jurupa USD"/>
        <s v="Moreno Valley USD"/>
        <s v="Riverside USD"/>
        <s v="Redlands USD"/>
        <s v="Rialto USD"/>
        <s v="San Bernardino City USD"/>
        <s v="Yucaipa-Calimesa Jt. USD"/>
        <s v="San Diego USD"/>
        <s v="Lodi USD"/>
        <s v="Manteca USD"/>
        <s v="Stockton USD"/>
        <s v="Tracy USD"/>
        <s v="East Side Union HSD"/>
        <s v="Milpitas USD"/>
        <s v="San Jose USD"/>
        <s v="Lucia Mar USD"/>
        <s v="San Luis Coastal USD"/>
        <s v="Templeton USD"/>
        <s v="Cabrillo USD"/>
        <s v="Jefferson Union HSD"/>
        <s v="San Mateo Union HSD"/>
        <s v="Sequoia Union HSD"/>
        <s v="South San Francisco USD"/>
        <s v="William S. Hart Union HSD"/>
        <s v="Santa Monica-Malibu USD"/>
        <s v="Corcoran Joint USD"/>
        <s v="Cutler-Orosi Joint USD"/>
        <s v="Hanford Joint Union HSD"/>
        <s v="Tulare Joint Union HSD"/>
        <s v="Visalia USD"/>
        <s v="Anderson Union HSD"/>
        <s v="Corning Union HSD"/>
        <s v="Mountain Valley USD"/>
        <s v="Shasta Union HSD"/>
        <s v="Southern Trinity Joint USD"/>
        <s v="Trinity Alps USD"/>
        <s v="Nevada Joint Union HSD"/>
        <s v="Nevada Joint Union HSD "/>
        <s v="Placer Union HSD"/>
        <s v="Placer Union HSD "/>
        <s v="Roseville Joint Union HSD"/>
        <s v="Roseville Joint Union HSD "/>
        <s v="Butte Valley USD"/>
        <s v="Scott Valley USD"/>
        <s v="Siskiyou Union HSD"/>
        <s v="Yreka Union HSD"/>
        <s v="Benicia USD"/>
        <s v="Fairfield-Suisun USD"/>
        <s v="Vacaville USD"/>
        <s v="Vallejo City USD"/>
        <s v="Petaluma Joint Union HSD"/>
        <s v="Capistrano USD"/>
        <s v="Irvine USD"/>
        <s v="Laguna Beach USD"/>
        <s v="Saddleback Valley USD"/>
        <s v="Tustin USD"/>
        <s v="Coronado USD"/>
        <s v="Sweetwater Union HSD"/>
        <s v="Caruthers USD"/>
        <s v="Central USD"/>
        <s v="Chawanakee USD"/>
        <s v="Clovis USD"/>
        <s v="Dinuba USD"/>
        <s v="Fresno USD"/>
        <s v="Golden Valley USD"/>
        <s v="Kings Canyon Joint USD"/>
        <s v="Madera USD"/>
        <s v="Sanger USD"/>
        <s v="Selma USD"/>
        <s v="Sierra USD"/>
        <s v="Yosemite USD"/>
        <s v="Conejo Valley USD"/>
        <s v="Moorpark USD"/>
        <s v="Ojai USD"/>
        <s v="Oxnard Union HSD"/>
        <s v="Simi Valley USD"/>
        <s v="Ventura USD"/>
        <s v="Apple Valley USD"/>
        <s v="Hesperia USD"/>
        <s v="Victor Valley Union HSD"/>
        <s v="Firebaugh-Las Deltas Joint USD"/>
        <s v="Mendota USD"/>
        <s v="Reef Sunset USD"/>
        <s v="Riverdale Joint USD"/>
        <s v="Campbell Union HSD"/>
        <s v="Santa Clara USD"/>
        <s v="Ceres USD"/>
        <s v="Modesto City HSD"/>
        <s v="Newman-Crows Landing USD"/>
        <s v="Patterson Joint USD"/>
        <s v="Summerville Union HSD"/>
        <s v="Turlock USD"/>
        <s v="Konocti USD"/>
        <s v="Woodland Joint USD"/>
        <s v="Butte COE"/>
        <s v="Glenn COE"/>
        <s v="Santa Cruz COE"/>
        <s v="Contra Costa COE"/>
        <s v="Modoc COE"/>
        <s v="Mono COE"/>
        <s v="El Dorado COE"/>
        <s v="Sacramento COE"/>
        <s v="Calaveras COE"/>
        <s v="San Joaquin COE"/>
        <s v="San Mateo COE"/>
        <s v="Tulare COE"/>
        <s v="Shasta COE"/>
        <s v="Tehama COE"/>
        <s v="Placer COE"/>
        <s v="Solano COE"/>
        <s v="Sonoma COE"/>
        <s v="Madera COE"/>
        <s v="Ventura COE"/>
        <s v="Colusa COE"/>
        <s v="Sutter COE"/>
        <s v="Yuba COE"/>
        <s v="Fresno COE"/>
        <s v="Los Angeles COE"/>
        <s v="Riverside COE - Jail Program"/>
        <s v="San Bernardino COE"/>
        <s v="San Diego COE"/>
        <s v="Santa Barbara COE"/>
        <s v="Yolo COE"/>
        <s v="Butte County ROP"/>
        <s v="Compton USD ROP"/>
        <s v="Contra Costa ROP"/>
        <s v="IVROP"/>
        <s v="Kern County ROP"/>
        <s v="Los Angeles USD ROCP"/>
        <s v="Central Sierra ROP JPA"/>
        <s v="Sacramento County ROP"/>
        <s v="Marin County ROP"/>
        <s v="Lake County ROP"/>
        <s v="Mendocino County ROC/ROP"/>
        <s v="Merced County ROP"/>
        <s v="San Antonio ROP"/>
        <s v="North Orange County ROP"/>
        <s v="Colton-Redlands-Yucaipa ROP"/>
        <s v="San Joaquin County ROP"/>
        <s v="San Mateo County ROP"/>
        <s v="Ventura County ROP"/>
        <s v="Yosemite ROP"/>
        <s v="Tri-County ROP"/>
        <s v="Eden Area ROP"/>
        <s v="Tri-Valley ROP"/>
        <s v="Fresno ROP"/>
        <s v="Valley ROP"/>
        <s v="West Side ROP"/>
        <s v="Kings County ROP"/>
        <s v="East San Gabriel Valley ROP"/>
        <s v="Yolo  COE" u="1"/>
        <s v="San Bernardino  COE" u="1"/>
        <s v="San Diego  COE" u="1"/>
        <s v="Santa Barbara  COE" u="1"/>
      </sharedItems>
    </cacheField>
    <cacheField name="Grant Type" numFmtId="0">
      <sharedItems/>
    </cacheField>
    <cacheField name="Grant Type 1" numFmtId="0">
      <sharedItems/>
    </cacheField>
    <cacheField name="Grant Type 2" numFmtId="0">
      <sharedItems/>
    </cacheField>
    <cacheField name="Total" numFmtId="165">
      <sharedItems containsSemiMixedTypes="0" containsString="0" containsNumber="1" minValue="0" maxValue="77485987"/>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r:id="rId1" refreshedBy="Microsoft Office User" refreshedDate="42276.752105555555" createdVersion="4" refreshedVersion="4" minRefreshableVersion="3" recordCount="1333">
  <cacheSource type="worksheet">
    <worksheetSource ref="B1:K1334" sheet="Source Data"/>
  </cacheSource>
  <cacheFields count="10">
    <cacheField name="County Name" numFmtId="0">
      <sharedItems/>
    </cacheField>
    <cacheField name="Grantee (Normalized)" numFmtId="0">
      <sharedItems count="485">
        <s v="Allan Hancock Consortium"/>
        <s v="Antelope Valley Consortium"/>
        <s v="Barstow Consortium"/>
        <s v="Butte-Glenn Consortium"/>
        <s v="Santa Cruz County Consortium"/>
        <s v="South East Los Angeles Consortium"/>
        <s v="Mid Alameda Consortium"/>
        <s v="West Valley Cooridor Consortium"/>
        <s v="Citrus Consortium"/>
        <s v="Coast Consortium"/>
        <s v="Tri-Cites Consortium"/>
        <s v="Contra Costa Consortium"/>
        <s v="Morongo Basin Consortium"/>
        <s v="Desert Consortium"/>
        <s v="South Bay Consortium (El Camino)"/>
        <s v="Feather River Consortium"/>
        <s v="Foothill-Deanza Consortium"/>
        <s v="Gavilan Consortium"/>
        <s v="Glendale Consortium"/>
        <s v="San Diego East Region Adult Education Consortium (Grossmont-Cuyamaca)"/>
        <s v="Salinas Valley Consortium"/>
        <s v="Imperial County Consortium"/>
        <s v="Kern Consortium"/>
        <s v="Lake Tahoe Consortium"/>
        <s v="Lassen Consortium"/>
        <s v="Long Beach Consortium"/>
        <s v="Los Angeles Consortium"/>
        <s v="Capital Regional Consortium"/>
        <s v="Marin Consortium"/>
        <s v="Mendocino-Lake Consortium"/>
        <s v="Merced Consortium"/>
        <s v="Mira Costa Consortium"/>
        <s v="Monterey Peninsula Consortium"/>
        <s v="Mt. San Antonio Consortium"/>
        <s v="Mt. San Jacinto Consortium"/>
        <s v="Napa Valley Consortium"/>
        <s v="North Orange Consortium"/>
        <s v="Southern Alameda Consortium"/>
        <s v="Palo Verde Consortium"/>
        <s v="San Diego North Adult Education Partnership (Palomar)"/>
        <s v="Pasadena Consortium"/>
        <s v="Northern Alameda Consortium"/>
        <s v="Rancho Santiago Consortium"/>
        <s v="North Coast Consortium"/>
        <s v="Rio Hondo Consortium"/>
        <s v="Riverside About Students Consortium"/>
        <s v="San Bernardino Consortium"/>
        <s v="San Diego Adult Education Regional Consortium"/>
        <s v="San Francisco Consortium"/>
        <s v="Delta Sierra Alliance Consortium"/>
        <s v="South Bay Consortium (San Jose)"/>
        <s v="San Luis Obispo Consortium"/>
        <s v="ACCEL San Mateo County"/>
        <s v="Santa Barbara Consortium"/>
        <s v="College Of The Canyons Consortium"/>
        <s v="Santa Monica Consortium"/>
        <s v="Sequoias Consortium"/>
        <s v="Shasta-Tehama-Trinity Consortium"/>
        <s v="Sierra Joint Consortium"/>
        <s v="Siskiyous Consortium"/>
        <s v="Solano Consortium"/>
        <s v="Sonoma County Consortium"/>
        <s v="South Orange Consortium"/>
        <s v="South Bay Consortium (San Diego)"/>
        <s v="State Center Consortium"/>
        <s v="Ventura Consortium"/>
        <s v="Victor Valley Consortium"/>
        <s v="West Hills Consortium"/>
        <s v="West Kern Consortium"/>
        <s v="Stanislaus Mother Lode Consortium"/>
        <s v="North Central Consortium"/>
        <s v="Allan Hancock CCD"/>
        <s v="Antelope Valley CCD"/>
        <s v="Barstow CCD"/>
        <s v="Butte CCD"/>
        <s v="Cabrillo CCD"/>
        <s v="Cerritos CCD"/>
        <s v="Chabot-Las Positas CCD"/>
        <s v="Chaffey CCD"/>
        <s v="Citrus CCD"/>
        <s v="Coast CCD"/>
        <s v="Compton CCD"/>
        <s v="Contra Costa CCD"/>
        <s v="Copper Mountain CCD"/>
        <s v="Desert CCD"/>
        <s v="El Camino CCD"/>
        <s v="Feather River CCD"/>
        <s v="Foothill-De Anza CCD"/>
        <s v="Gavilan CCD"/>
        <s v="Glendale CCD"/>
        <s v="Grossmont-Cuyamaca CCD"/>
        <s v="Hartnell CCD"/>
        <s v="Imperial CCD"/>
        <s v="Kern CCD"/>
        <s v="Lake Tahoe CCD"/>
        <s v="Lassen CCD"/>
        <s v="Long Beach CCD"/>
        <s v="Los Angeles CCD"/>
        <s v="Los Rios CCD"/>
        <s v="Marin CCD"/>
        <s v="Mendocino-Lake CCD"/>
        <s v="Merced CCD"/>
        <s v="MiraCosta CCD"/>
        <s v="Monterey Peninsula CCD"/>
        <s v="Mt. San Antonio CCD"/>
        <s v="Mt. San Jacinto CCD"/>
        <s v="Napa Valley CCD"/>
        <s v="North Orange County CCD"/>
        <s v="Ohlone CCD"/>
        <s v="Palo Verde CCD"/>
        <s v="Palomar CCD"/>
        <s v="Pasadena Area CCD"/>
        <s v="Peralta CCD"/>
        <s v="Rancho Santiago CCD"/>
        <s v="Redwoods CCD"/>
        <s v="Rio Hondo CCD"/>
        <s v="Riverside CCD"/>
        <s v="San Bernardino CCD"/>
        <s v="San Diego CCD"/>
        <s v="San Francisco CCD"/>
        <s v="San Joaquin Delta CCD"/>
        <s v="San Jose CCD"/>
        <s v="San Jose-Evergreen CCD"/>
        <s v="San Luis Obispo County CCD"/>
        <s v="San Mateo County CCD"/>
        <s v="Santa Barbara CCD"/>
        <s v="Santa Clarita CCD"/>
        <s v="Santa Monica CCD"/>
        <s v="Sequoias CCD"/>
        <s v="Shasta-Tehama-Trinity Joint CCD"/>
        <s v="Sierra Joint CCD"/>
        <s v="Siskiyou Joint CCD"/>
        <s v="Solano County CCD"/>
        <s v="Sonoma County CCD"/>
        <s v="South Orange County CCD"/>
        <s v="Southwestern CCD"/>
        <s v="State Center CCD"/>
        <s v="Ventura County CCD"/>
        <s v="Victor Valley CCD"/>
        <s v="West Hills CCD"/>
        <s v="West Kern CCD"/>
        <s v="West Valley-Mission CCD"/>
        <s v="Yosemite CCD"/>
        <s v="Yuba CCD"/>
        <s v="Lompoc USD"/>
        <s v="Antelope Valley Union HSD"/>
        <s v="Southern Kern USD"/>
        <s v="Baker Valley USD"/>
        <s v="Barstow USD"/>
        <s v="Silver Valley USD"/>
        <s v="Hamilton USD"/>
        <s v="Oroville Union HSD"/>
        <s v="Paradise USD"/>
        <s v="Pajaro Valley USD"/>
        <s v="Santa Cruz City HSD"/>
        <s v="ABC USD"/>
        <s v="Downey USD"/>
        <s v="Norwalk-La Mirada USD"/>
        <s v="Castro Valley USD"/>
        <s v="Dublin USD"/>
        <s v="Hayward USD"/>
        <s v="Livermore Valley Joint USD"/>
        <s v="Pleasanton USD"/>
        <s v="San Leandro USD"/>
        <s v="San Lorenzo USD"/>
        <s v="Chaffey Joint Union HSD"/>
        <s v="Chino Valley USD"/>
        <s v="Fontana USD"/>
        <s v="Upland USD"/>
        <s v="Azusa USD"/>
        <s v="Claremont USD"/>
        <s v="Duarte USD"/>
        <s v="Glendora USD"/>
        <s v="Monrovia USD"/>
        <s v="Garden Grove USD"/>
        <s v="Huntington Beach Union HSD"/>
        <s v="Newport-Mesa USD"/>
        <s v="Compton USD"/>
        <s v="Lynwood USD"/>
        <s v="Paramount USD"/>
        <s v="Acalanes Union HSD"/>
        <s v="Antioch USD"/>
        <s v="Liberty Union HSD"/>
        <s v="Martinez USD"/>
        <s v="Mt. Diablo USD"/>
        <s v="Pittsburg USD"/>
        <s v="West Contra Costa USD"/>
        <s v="Coachella Valley USD"/>
        <s v="Centinela Valley Union HSD"/>
        <s v="Inglewood USD"/>
        <s v="Redondo Beach USD"/>
        <s v="Torrance USD"/>
        <s v="Fremont Union HSD"/>
        <s v="Mountain View-Los Altos Union HSD"/>
        <s v="Palo Alto USD"/>
        <s v="Gilroy USD"/>
        <s v="Morgan Hill USD"/>
        <s v="San Benito HSD"/>
        <s v="Grossmont Union HSD"/>
        <s v="Mountain Empire USD"/>
        <s v="Gonzales USD"/>
        <s v="North Monterey County USD"/>
        <s v="Salinas Union HSD"/>
        <s v="Soledad USD"/>
        <s v="Soledad USD "/>
        <s v="Brawley Union HSD"/>
        <s v="Calexico USD"/>
        <s v="Central Union HSD"/>
        <s v="Holtville USD"/>
        <s v="Imperial USD"/>
        <s v="San Pasqual Valley USD"/>
        <s v="Delano Joint Union HSD"/>
        <s v="Kern Union HSD"/>
        <s v="McFarland USD"/>
        <s v="Porterville USD"/>
        <s v="Sierra Sands USD"/>
        <s v="Tehachapi USD"/>
        <s v="Wasco Union HSD"/>
        <s v="Big Valley Joint USD"/>
        <s v="Lassen Union HSD"/>
        <s v="Long Beach USD"/>
        <s v="Burbank USD"/>
        <s v="Culver City USD"/>
        <s v="Los Angeles USD"/>
        <s v="Montebello USD"/>
        <s v="Palos Verdes Peninsula USD"/>
        <s v="Amador County USD"/>
        <s v="Center Joint USD"/>
        <s v="Davis Joint USD"/>
        <s v="El Dorado Union HSD"/>
        <s v="Elk Grove USD"/>
        <s v="Folsom / Cordova USD"/>
        <s v="Galt Joint Union HSD"/>
        <s v="Natomas USD"/>
        <s v="River Delta Joint USD"/>
        <s v="Sacramento City USD"/>
        <s v="San Juan USD"/>
        <s v="Twin Rivers USD"/>
        <s v="Washington USD"/>
        <s v="Novato USD"/>
        <s v="Tamalpais Union HSD"/>
        <s v="Anderson Valley USD"/>
        <s v="Kelseyville USD"/>
        <s v="Ukiah USD"/>
        <s v="Upper Lake Union HSD"/>
        <s v="Delhi USD"/>
        <s v="Gustine USD"/>
        <s v="Merced Union HSD"/>
        <s v="Oceanside USD"/>
        <s v="San Dieguito Union HSD"/>
        <s v="Monterey Peninsula USD"/>
        <s v="Pacific Grove USD"/>
        <s v="Baldwin Park USD"/>
        <s v="Bassett USD"/>
        <s v="Bonita USD"/>
        <s v="Charter Oak USD"/>
        <s v="Covina Valley USD"/>
        <s v="Hacienda la Puente USD"/>
        <s v="Pomona USD"/>
        <s v="Rowland USD"/>
        <s v="Walnut Valley USD"/>
        <s v="Banning USD"/>
        <s v="Beaumont USD"/>
        <s v="Hemet USD"/>
        <s v="Lake Elsinore USD"/>
        <s v="Murrieta Valley USD"/>
        <s v="Perris Union HSD"/>
        <s v="San Jacinto USD"/>
        <s v="Temecula Valley USD"/>
        <s v="Napa Valley USD"/>
        <s v="Fremont USD"/>
        <s v="New Haven USD"/>
        <s v="Newark USD"/>
        <s v="Escondido Union HSD"/>
        <s v="Poway USD"/>
        <s v="Ramona City USD"/>
        <s v="San Marcos USD"/>
        <s v="Vista USD"/>
        <s v="Arcadia USD"/>
        <s v="Temple City USD"/>
        <s v="Alameda USD"/>
        <s v="Berkeley USD"/>
        <s v="Oakland USD"/>
        <s v="Piedmont City USD"/>
        <s v="Orange USD"/>
        <s v="Del Norte County USD"/>
        <s v="Eureka City School District"/>
        <s v="Fort Bragg USD"/>
        <s v="El Monte Union HSD"/>
        <s v="El Rancho USD"/>
        <s v="Whittier Union HSD"/>
        <s v="Alvord USD"/>
        <s v="Corona-Norco USD"/>
        <s v="Jurupa USD"/>
        <s v="Moreno Valley USD"/>
        <s v="Riverside USD"/>
        <s v="Redlands USD"/>
        <s v="Rialto USD"/>
        <s v="San Bernardino City USD"/>
        <s v="Yucaipa-Calimesa Jt. USD"/>
        <s v="San Diego USD"/>
        <s v="Lodi USD"/>
        <s v="Manteca USD"/>
        <s v="Stockton USD"/>
        <s v="Tracy USD"/>
        <s v="East Side Union HSD"/>
        <s v="Milpitas USD"/>
        <s v="San Jose USD"/>
        <s v="Lucia Mar USD"/>
        <s v="San Luis Coastal USD"/>
        <s v="Templeton USD"/>
        <s v="Cabrillo USD"/>
        <s v="Jefferson Union HSD"/>
        <s v="San Mateo Union HSD"/>
        <s v="Sequoia Union HSD"/>
        <s v="South San Francisco USD"/>
        <s v="William S. Hart Union HSD"/>
        <s v="Santa Monica-Malibu USD"/>
        <s v="Corcoran Joint USD"/>
        <s v="Cutler-Orosi Joint USD"/>
        <s v="Hanford Joint Union HSD"/>
        <s v="Tulare Joint Union HSD"/>
        <s v="Visalia USD"/>
        <s v="Anderson Union HSD"/>
        <s v="Corning Union HSD"/>
        <s v="Mountain Valley USD"/>
        <s v="Shasta Union HSD"/>
        <s v="Southern Trinity Joint USD"/>
        <s v="Trinity Alps USD"/>
        <s v="Nevada Joint Union HSD"/>
        <s v="Nevada Joint Union HSD "/>
        <s v="Placer Union HSD"/>
        <s v="Placer Union HSD "/>
        <s v="Roseville Joint Union HSD"/>
        <s v="Roseville Joint Union HSD "/>
        <s v="Butte Valley USD"/>
        <s v="Scott Valley USD"/>
        <s v="Siskiyou Union HSD"/>
        <s v="Yreka Union HSD"/>
        <s v="Benicia USD"/>
        <s v="Fairfield-Suisun USD"/>
        <s v="Vacaville USD"/>
        <s v="Vallejo City USD"/>
        <s v="Petaluma Joint Union HSD"/>
        <s v="Capistrano USD"/>
        <s v="Irvine USD"/>
        <s v="Laguna Beach USD"/>
        <s v="Saddleback Valley USD"/>
        <s v="Tustin USD"/>
        <s v="Coronado USD"/>
        <s v="Sweetwater Union HSD"/>
        <s v="Caruthers USD"/>
        <s v="Central USD"/>
        <s v="Chawanakee USD"/>
        <s v="Clovis USD"/>
        <s v="Dinuba USD"/>
        <s v="Fresno USD"/>
        <s v="Golden Valley USD"/>
        <s v="Kings Canyon Joint USD"/>
        <s v="Madera USD"/>
        <s v="Sanger USD"/>
        <s v="Selma USD"/>
        <s v="Sierra USD"/>
        <s v="Yosemite USD"/>
        <s v="Conejo Valley USD"/>
        <s v="Moorpark USD"/>
        <s v="Ojai USD"/>
        <s v="Oxnard Union HSD"/>
        <s v="Simi Valley USD"/>
        <s v="Ventura USD"/>
        <s v="Apple Valley USD"/>
        <s v="Hesperia USD"/>
        <s v="Victor Valley Union HSD"/>
        <s v="Firebaugh-Las Deltas Joint USD"/>
        <s v="Mendota USD"/>
        <s v="Reef Sunset USD"/>
        <s v="Riverdale Joint USD"/>
        <s v="Campbell Union HSD"/>
        <s v="Santa Clara USD"/>
        <s v="Ceres USD"/>
        <s v="Modesto City HSD"/>
        <s v="Newman-Crows Landing USD"/>
        <s v="Patterson Joint USD"/>
        <s v="Summerville Union HSD"/>
        <s v="Turlock USD"/>
        <s v="Konocti USD"/>
        <s v="Woodland Joint USD"/>
        <s v="Butte COE"/>
        <s v="Glenn COE"/>
        <s v="Santa Cruz COE"/>
        <s v="Contra Costa COE"/>
        <s v="Modoc COE"/>
        <s v="Mono COE"/>
        <s v="El Dorado COE"/>
        <s v="Sacramento COE"/>
        <s v="Calaveras COE"/>
        <s v="San Joaquin COE"/>
        <s v="San Mateo COE"/>
        <s v="Tulare COE"/>
        <s v="Shasta COE"/>
        <s v="Tehama COE"/>
        <s v="Placer COE"/>
        <s v="Solano COE"/>
        <s v="Sonoma COE"/>
        <s v="Madera COE"/>
        <s v="Ventura COE"/>
        <s v="Colusa COE"/>
        <s v="Sutter COE"/>
        <s v="Yuba COE"/>
        <s v="Fresno COE"/>
        <s v="Los Angeles COE"/>
        <s v="Riverside COE - Jail Program"/>
        <s v="San Bernardino COE"/>
        <s v="San Diego COE"/>
        <s v="Santa Barbara COE"/>
        <s v="Yolo COE"/>
        <s v="Butte County ROP"/>
        <s v="Compton USD ROP"/>
        <s v="Contra Costa ROP"/>
        <s v="IVROP"/>
        <s v="Kern County ROP"/>
        <s v="Los Angeles USD ROCP"/>
        <s v="Central Sierra ROP JPA"/>
        <s v="Sacramento County ROP"/>
        <s v="Marin County ROP"/>
        <s v="Lake County ROP"/>
        <s v="Mendocino County ROC/ROP"/>
        <s v="Merced County ROP"/>
        <s v="San Antonio ROP"/>
        <s v="North Orange County ROP"/>
        <s v="Colton-Redlands-Yucaipa ROP"/>
        <s v="San Joaquin County ROP"/>
        <s v="San Mateo County ROP"/>
        <s v="Ventura County ROP"/>
        <s v="Yosemite ROP"/>
        <s v="Tri-County ROP"/>
        <s v="Eden Area ROP"/>
        <s v="Tri-Valley ROP"/>
        <s v="Coastline ROP"/>
        <s v="Fresno ROP"/>
        <s v="Valley ROP"/>
        <s v="West Side ROP"/>
        <s v="Kings County ROP"/>
        <s v="East San Gabriel Valley ROP"/>
        <s v="Southeast ROP"/>
        <s v="Southern California ROC"/>
        <s v="Tri-Cities ROP"/>
        <s v="South Coast ROP"/>
        <s v="Riverside County ROP"/>
        <s v="Baldy View ROP JPA"/>
        <s v="San Bernardino County ROP"/>
        <s v="Metro Education"/>
        <s v="Santa Clara ROP"/>
        <s v="Willows Public Library"/>
        <s v="Volunteer Centers of Santa Cruz County"/>
        <s v="Azusa City Library"/>
        <s v="City of Richmond - LEAP"/>
        <s v="Glendale Public Library"/>
        <s v="Covina Public Library"/>
        <s v="YMCA of San Francisco"/>
        <s v="Episcopal Community Services Skills Center"/>
        <s v="International Institute of the Bay Area"/>
        <s v="Jewish Family and Children's Services"/>
        <s v="Jewish Vocational &amp; Career Counseling Services"/>
        <s v="Refugee Transitions"/>
        <s v="Self-Help for the Elderly"/>
        <s v="Catholic Charities of the Diocese of Santa Rosa"/>
        <s v="Sonoma County Library"/>
        <s v="LearningQuest -- Stanislaus Literacy Centers"/>
        <s v="Sutter County Library"/>
        <s v="The English Center"/>
        <s v="Farmworker Institute for Education and Leadership Development"/>
        <s v="Community Enhancement Services"/>
        <s v="LAMP Literacy Program"/>
        <s v="Mary Lind Recovery Centers"/>
        <s v="New Opportunities Charter School"/>
        <s v="Boat People SOS-California"/>
        <s v="Central Orange County CTE Partnership"/>
        <s v="Horizon Cross Cultural Center"/>
        <s v="Asian-American Resource Center"/>
        <s v="El Sol Neighborhood Education Center"/>
        <s v="San Bernardino Public Library"/>
        <s v="California Community Opportunities"/>
        <s v="Santa Clara County Library District"/>
        <s v="Proteus, Inc."/>
      </sharedItems>
    </cacheField>
    <cacheField name="Grantee Type" numFmtId="0">
      <sharedItems count="6">
        <s v="Consortium"/>
        <s v="Community College District"/>
        <s v="K-12 District"/>
        <s v="County Office of Education"/>
        <s v="ROP / ROC / JPA"/>
        <s v="Community Partners"/>
      </sharedItems>
    </cacheField>
    <cacheField name="Grantee Type 2" numFmtId="0">
      <sharedItems containsSemiMixedTypes="0" containsString="0" containsNumber="1" containsInteger="1" minValue="1" maxValue="6"/>
    </cacheField>
    <cacheField name="Consortium Region" numFmtId="0">
      <sharedItems count="72">
        <s v="Allan Hancock"/>
        <s v="Antelope Valley"/>
        <s v="Barstow"/>
        <s v="Butte-Glenn"/>
        <s v="Cabrillo"/>
        <s v="Cerritos"/>
        <s v="Chabot"/>
        <s v="Chaffey"/>
        <s v="Citrus"/>
        <s v="Coast"/>
        <s v="Compton/Paramount"/>
        <s v="Contra Costa"/>
        <s v="Copper Mountain"/>
        <s v="Desert"/>
        <s v="El Camino"/>
        <s v="Feather River"/>
        <s v="Foothill-DeAnza"/>
        <s v="Gavilan"/>
        <s v="Glendale"/>
        <s v="Grossmont"/>
        <s v="Hartnell/Salinas"/>
        <s v="Imperial"/>
        <s v="Kern"/>
        <s v="Lake Tahoe"/>
        <s v="Lassen"/>
        <s v="Long Beach"/>
        <s v="Los Angeles"/>
        <s v="Los Rios"/>
        <s v="Marin"/>
        <s v="Mendocino-Lake"/>
        <s v="Merced"/>
        <s v="MiraCosta"/>
        <s v="Monterey Peninsula"/>
        <s v="Mt. San Antonio"/>
        <s v="Mt. San Jacinto"/>
        <s v="Napa"/>
        <s v="North Orange"/>
        <s v="Ohlone"/>
        <s v="Palo Verde"/>
        <s v="Palomar/Vista"/>
        <s v="Pasadena"/>
        <s v="Peralta/Piedmont"/>
        <s v="Rancho Santiago"/>
        <s v="Redwoods"/>
        <s v="Rio Hondo"/>
        <s v="Riverside"/>
        <s v="San Bernardino"/>
        <s v="San Diego"/>
        <s v="San Francisco"/>
        <s v="San Joaquin Delta"/>
        <s v="San Jose / West Valley"/>
        <s v="San Luis Obispo"/>
        <s v="San Mateo"/>
        <s v="Santa Barbara"/>
        <s v="Santa Clarita"/>
        <s v="Santa Monica"/>
        <s v="Sequoias"/>
        <s v="Shasta-Tehama-Trinity"/>
        <s v="Sierra/Roseville"/>
        <s v="Siskiyou"/>
        <s v="Solano"/>
        <s v="Sonoma"/>
        <s v="South Orange"/>
        <s v="Southwestern"/>
        <s v="State Center"/>
        <s v="Ventura"/>
        <s v="Victor Valley"/>
        <s v="West Hills"/>
        <s v="West Kern"/>
        <s v="Yosemite"/>
        <s v="Yuba"/>
        <s v="None"/>
      </sharedItems>
    </cacheField>
    <cacheField name="Consortium Affiliation" numFmtId="0">
      <sharedItems/>
    </cacheField>
    <cacheField name="Grant Type" numFmtId="0">
      <sharedItems count="84">
        <s v="AB104 Regional Allocation"/>
        <s v="CTE (Non Credit Only)"/>
        <s v="ABE / ASE"/>
        <s v="AWD"/>
        <s v="ESL"/>
        <s v="Basic Skills Initiative 14-15"/>
        <s v="CalWORKS 14-15 CCD"/>
        <s v="SSSP NonCredit"/>
        <s v="Adult Perkins K-12/COE/JPA"/>
        <s v="Basic Skills Initiative 14-16"/>
        <s v="Basic Skills Initiative 14-17"/>
        <s v="Basic Skills Initiative 14-18"/>
        <s v="WIA Title II 2014 (All Grantees)"/>
        <s v="Basic Skills Initiative 14-19"/>
        <s v="Basic Skills Initiative 14-20"/>
        <s v="Basic Skills Initiative 14-21"/>
        <s v="Basic Skills Initiative 14-22"/>
        <s v="Basic Skills Initiative 14-23"/>
        <s v="Basic Skills Initiative 14-24"/>
        <s v="Basic Skills Initiative 14-25"/>
        <s v="Basic Skills Initiative 14-26"/>
        <s v="Basic Skills Initiative 14-27"/>
        <s v="Basic Skills Initiative 14-28"/>
        <s v="Basic Skills Initiative 14-29"/>
        <s v="Basic Skills Initiative 14-30"/>
        <s v="Basic Skills Initiative 14-31"/>
        <s v="Basic Skills Initiative 14-32"/>
        <s v="Basic Skills Initiative 14-33"/>
        <s v="Basic Skills Initiative 14-34"/>
        <s v="Basic Skills Initiative 14-35"/>
        <s v="Basic Skills Initiative 14-36"/>
        <s v="Basic Skills Initiative 14-37"/>
        <s v="Basic Skills Initiative 14-38"/>
        <s v="Basic Skills Initiative 14-39"/>
        <s v="Basic Skills Initiative 14-40"/>
        <s v="Basic Skills Initiative 14-41"/>
        <s v="Basic Skills Initiative 14-42"/>
        <s v="Basic Skills Initiative 14-43"/>
        <s v="Basic Skills Initiative 14-44"/>
        <s v="Basic Skills Initiative 14-45"/>
        <s v="Basic Skills Initiative 14-46"/>
        <s v="Basic Skills Initiative 14-47"/>
        <s v="Basic Skills Initiative 14-48"/>
        <s v="Basic Skills Initiative 14-49"/>
        <s v="Basic Skills Initiative 14-50"/>
        <s v="Basic Skills Initiative 14-51"/>
        <s v="Basic Skills Initiative 14-52"/>
        <s v="Basic Skills Initiative 14-53"/>
        <s v="Basic Skills Initiative 14-54"/>
        <s v="Basic Skills Initiative 14-55"/>
        <s v="Basic Skills Initiative 14-56"/>
        <s v="Basic Skills Initiative 14-57"/>
        <s v="Basic Skills Initiative 14-58"/>
        <s v="Basic Skills Initiative 14-59"/>
        <s v="Basic Skills Initiative 14-60"/>
        <s v="Basic Skills Initiative 14-61"/>
        <s v="Basic Skills Initiative 14-62"/>
        <s v="Basic Skills Initiative 14-63"/>
        <s v="Basic Skills Initiative 14-64"/>
        <s v="Basic Skills Initiative 14-65"/>
        <s v="Basic Skills Initiative 14-66"/>
        <s v="Basic Skills Initiative 14-67"/>
        <s v="Basic Skills Initiative 14-68"/>
        <s v="Basic Skills Initiative 14-69"/>
        <s v="Basic Skills Initiative 14-70"/>
        <s v="Basic Skills Initiative 14-71"/>
        <s v="Basic Skills Initiative 14-72"/>
        <s v="Basic Skills Initiative 14-73"/>
        <s v="Basic Skills Initiative 14-74"/>
        <s v="Basic Skills Initiative 14-75"/>
        <s v="Basic Skills Initiative 14-76"/>
        <s v="Basic Skills Initiative 14-77"/>
        <s v="Basic Skills Initiative 14-78"/>
        <s v="Basic Skills Initiative 14-79"/>
        <s v="Basic Skills Initiative 14-80"/>
        <s v="Basic Skills Initiative 14-81"/>
        <s v="Basic Skills Initiative 14-82"/>
        <s v="Basic Skills Initiative 14-83"/>
        <s v="Basic Skills Initiative 14-84"/>
        <s v="Basic Skills Initiative 14-85"/>
        <s v="CalWORKS Adult/ROC/P"/>
        <s v="Basic Skills Initiative 14-86"/>
        <s v="MOE"/>
        <s v="Adult Correctional Funds (K-12 Only)"/>
      </sharedItems>
    </cacheField>
    <cacheField name="Grant Type 1" numFmtId="0">
      <sharedItems/>
    </cacheField>
    <cacheField name="Grant Type 2" numFmtId="0">
      <sharedItems/>
    </cacheField>
    <cacheField name="Total" numFmtId="165">
      <sharedItems containsSemiMixedTypes="0" containsString="0" containsNumber="1" minValue="0" maxValue="77485987"/>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282">
  <r>
    <s v="Santa Barbara "/>
    <x v="0"/>
    <s v="Allan Hancock Consortium"/>
    <x v="0"/>
    <n v="1"/>
    <x v="0"/>
    <s v="AB104 Regional Allocation"/>
    <s v="AEBG Block Grant Funding"/>
    <s v="AB104 Regional Allocation"/>
    <n v="1061699.7752779983"/>
  </r>
  <r>
    <s v="Los Angeles "/>
    <x v="1"/>
    <s v="Antelope Valley Consortium"/>
    <x v="0"/>
    <n v="1"/>
    <x v="1"/>
    <s v="AB104 Regional Allocation"/>
    <s v="AEBG Block Grant Funding"/>
    <s v="AB104 Regional Allocation"/>
    <n v="1506388.1954853246"/>
  </r>
  <r>
    <s v="San Bernardino "/>
    <x v="2"/>
    <s v="Barstow Consortium"/>
    <x v="0"/>
    <n v="1"/>
    <x v="2"/>
    <s v="AB104 Regional Allocation"/>
    <s v="AEBG Block Grant Funding"/>
    <s v="AB104 Regional Allocation"/>
    <n v="750000"/>
  </r>
  <r>
    <s v="Butte"/>
    <x v="3"/>
    <s v="Butte-Glenn Consortium"/>
    <x v="0"/>
    <n v="1"/>
    <x v="3"/>
    <s v="AB104 Regional Allocation"/>
    <s v="AEBG Block Grant Funding"/>
    <s v="AB104 Regional Allocation"/>
    <n v="906519.65469523636"/>
  </r>
  <r>
    <s v="Santa Cruz "/>
    <x v="4"/>
    <s v="Santa Cruz County Consortium"/>
    <x v="0"/>
    <n v="1"/>
    <x v="4"/>
    <s v="AB104 Regional Allocation"/>
    <s v="AEBG Block Grant Funding"/>
    <s v="AB104 Regional Allocation"/>
    <n v="1011251.2958158535"/>
  </r>
  <r>
    <s v="Los Angeles "/>
    <x v="5"/>
    <s v="South East Los Angeles Consortium"/>
    <x v="0"/>
    <n v="1"/>
    <x v="5"/>
    <s v="AB104 Regional Allocation"/>
    <s v="AEBG Block Grant Funding"/>
    <s v="AB104 Regional Allocation"/>
    <n v="1707599.2405234124"/>
  </r>
  <r>
    <s v="Alameda"/>
    <x v="6"/>
    <s v="Mid Alameda Consortium"/>
    <x v="0"/>
    <n v="1"/>
    <x v="6"/>
    <s v="AB104 Regional Allocation"/>
    <s v="AEBG Block Grant Funding"/>
    <s v="AB104 Regional Allocation"/>
    <n v="2148821.3208737685"/>
  </r>
  <r>
    <s v="San Bernardino "/>
    <x v="7"/>
    <s v="West Valley Cooridor Consortium"/>
    <x v="0"/>
    <n v="1"/>
    <x v="7"/>
    <s v="AB104 Regional Allocation"/>
    <s v="AEBG Block Grant Funding"/>
    <s v="AB104 Regional Allocation"/>
    <n v="3265920.7236741921"/>
  </r>
  <r>
    <s v="Los Angeles "/>
    <x v="8"/>
    <s v="Citrus Consortium"/>
    <x v="0"/>
    <n v="1"/>
    <x v="8"/>
    <s v="AB104 Regional Allocation"/>
    <s v="AEBG Block Grant Funding"/>
    <s v="AB104 Regional Allocation"/>
    <n v="750000"/>
  </r>
  <r>
    <s v="Orange "/>
    <x v="9"/>
    <s v="Coast Consortium"/>
    <x v="0"/>
    <n v="1"/>
    <x v="9"/>
    <s v="AB104 Regional Allocation"/>
    <s v="AEBG Block Grant Funding"/>
    <s v="AB104 Regional Allocation"/>
    <n v="2283398.4830639274"/>
  </r>
  <r>
    <s v="Los Angeles"/>
    <x v="10"/>
    <s v="Tri-Cites Consortium"/>
    <x v="0"/>
    <n v="1"/>
    <x v="10"/>
    <s v="AB104 Regional Allocation"/>
    <s v="AEBG Block Grant Funding"/>
    <s v="AB104 Regional Allocation"/>
    <n v="1539365.2248356661"/>
  </r>
  <r>
    <s v="Contra Costa "/>
    <x v="11"/>
    <s v="Contra Costa Consortium"/>
    <x v="0"/>
    <n v="1"/>
    <x v="11"/>
    <s v="AB104 Regional Allocation"/>
    <s v="AEBG Block Grant Funding"/>
    <s v="AB104 Regional Allocation"/>
    <n v="3180894.1306553264"/>
  </r>
  <r>
    <s v="San Bernardino "/>
    <x v="12"/>
    <s v="Morongo Basin Consortium"/>
    <x v="0"/>
    <n v="1"/>
    <x v="12"/>
    <s v="AB104 Regional Allocation"/>
    <s v="AEBG Block Grant Funding"/>
    <s v="AB104 Regional Allocation"/>
    <n v="750000"/>
  </r>
  <r>
    <s v="Riverside"/>
    <x v="13"/>
    <s v="Desert Consortium"/>
    <x v="0"/>
    <n v="1"/>
    <x v="13"/>
    <s v="AB104 Regional Allocation"/>
    <s v="AEBG Block Grant Funding"/>
    <s v="AB104 Regional Allocation"/>
    <n v="2065981.6630289701"/>
  </r>
  <r>
    <s v="Los Angeles "/>
    <x v="14"/>
    <s v="South Bay Consortium (El Camino)"/>
    <x v="0"/>
    <n v="1"/>
    <x v="14"/>
    <s v="AB104 Regional Allocation"/>
    <s v="AEBG Block Grant Funding"/>
    <s v="AB104 Regional Allocation"/>
    <n v="2215271.5445299139"/>
  </r>
  <r>
    <s v="Plumas"/>
    <x v="15"/>
    <s v="Feather River Consortium"/>
    <x v="0"/>
    <n v="1"/>
    <x v="15"/>
    <s v="AB104 Regional Allocation"/>
    <s v="AEBG Block Grant Funding"/>
    <s v="AB104 Regional Allocation"/>
    <n v="750000"/>
  </r>
  <r>
    <s v="Santa Clara "/>
    <x v="16"/>
    <s v="Foothill-Deanza Consortium"/>
    <x v="0"/>
    <n v="1"/>
    <x v="16"/>
    <s v="AB104 Regional Allocation"/>
    <s v="AEBG Block Grant Funding"/>
    <s v="AB104 Regional Allocation"/>
    <n v="996060.36090848211"/>
  </r>
  <r>
    <s v="Santa Clara "/>
    <x v="17"/>
    <s v="Gavilan Consortium"/>
    <x v="0"/>
    <n v="1"/>
    <x v="17"/>
    <s v="AB104 Regional Allocation"/>
    <s v="AEBG Block Grant Funding"/>
    <s v="AB104 Regional Allocation"/>
    <n v="750000"/>
  </r>
  <r>
    <s v="Los Angeles "/>
    <x v="18"/>
    <s v="Glendale Consortium"/>
    <x v="0"/>
    <n v="1"/>
    <x v="18"/>
    <s v="AB104 Regional Allocation"/>
    <s v="AEBG Block Grant Funding"/>
    <s v="AB104 Regional Allocation"/>
    <n v="985474.84328963456"/>
  </r>
  <r>
    <s v="San Diego "/>
    <x v="19"/>
    <s v="San Diego East Region Adult Education Consortium (Grossmont-Cuyamaca)"/>
    <x v="0"/>
    <n v="1"/>
    <x v="19"/>
    <s v="AB104 Regional Allocation"/>
    <s v="AEBG Block Grant Funding"/>
    <s v="AB104 Regional Allocation"/>
    <n v="1528974.9288206061"/>
  </r>
  <r>
    <s v="Monterey"/>
    <x v="20"/>
    <s v="Salinas Valley Consortium"/>
    <x v="0"/>
    <n v="1"/>
    <x v="20"/>
    <s v="AB104 Regional Allocation"/>
    <s v="AEBG Block Grant Funding"/>
    <s v="AB104 Regional Allocation"/>
    <n v="1703898.6721281132"/>
  </r>
  <r>
    <s v="Imperial "/>
    <x v="21"/>
    <s v="Imperial County Consortium"/>
    <x v="0"/>
    <n v="1"/>
    <x v="21"/>
    <s v="AB104 Regional Allocation"/>
    <s v="AEBG Block Grant Funding"/>
    <s v="AB104 Regional Allocation"/>
    <n v="1028678.2589554497"/>
  </r>
  <r>
    <s v="Tulare"/>
    <x v="22"/>
    <s v="Kern Consortium"/>
    <x v="0"/>
    <n v="1"/>
    <x v="22"/>
    <s v="AB104 Regional Allocation"/>
    <s v="AEBG Block Grant Funding"/>
    <s v="AB104 Regional Allocation"/>
    <n v="4492132.3575440021"/>
  </r>
  <r>
    <s v="El Dorado "/>
    <x v="23"/>
    <s v="Lake Tahoe Consortium"/>
    <x v="0"/>
    <n v="1"/>
    <x v="23"/>
    <s v="AB104 Regional Allocation"/>
    <s v="AEBG Block Grant Funding"/>
    <s v="AB104 Regional Allocation"/>
    <n v="750000"/>
  </r>
  <r>
    <s v="Lassen "/>
    <x v="24"/>
    <s v="Lassen Consortium"/>
    <x v="0"/>
    <n v="1"/>
    <x v="24"/>
    <s v="AB104 Regional Allocation"/>
    <s v="AEBG Block Grant Funding"/>
    <s v="AB104 Regional Allocation"/>
    <n v="750000"/>
  </r>
  <r>
    <s v="Los Angeles "/>
    <x v="25"/>
    <s v="Long Beach Consortium"/>
    <x v="0"/>
    <n v="1"/>
    <x v="25"/>
    <s v="AB104 Regional Allocation"/>
    <s v="AEBG Block Grant Funding"/>
    <s v="AB104 Regional Allocation"/>
    <n v="2152526.9146486046"/>
  </r>
  <r>
    <s v="Los Angeles "/>
    <x v="26"/>
    <s v="Los Angeles Consortium"/>
    <x v="0"/>
    <n v="1"/>
    <x v="26"/>
    <s v="AB104 Regional Allocation"/>
    <s v="AEBG Block Grant Funding"/>
    <s v="AB104 Regional Allocation"/>
    <n v="28377758.624031134"/>
  </r>
  <r>
    <s v="Yolo"/>
    <x v="27"/>
    <s v="Capital Regional Consortium"/>
    <x v="0"/>
    <n v="1"/>
    <x v="27"/>
    <s v="AB104 Regional Allocation"/>
    <s v="AEBG Block Grant Funding"/>
    <s v="AB104 Regional Allocation"/>
    <n v="5496880.9123616861"/>
  </r>
  <r>
    <s v="Marin "/>
    <x v="28"/>
    <s v="Marin Consortium"/>
    <x v="0"/>
    <n v="1"/>
    <x v="28"/>
    <s v="AB104 Regional Allocation"/>
    <s v="AEBG Block Grant Funding"/>
    <s v="AB104 Regional Allocation"/>
    <n v="750000"/>
  </r>
  <r>
    <s v="Mendocino "/>
    <x v="29"/>
    <s v="Mendocino-Lake Consortium"/>
    <x v="0"/>
    <n v="1"/>
    <x v="29"/>
    <s v="AB104 Regional Allocation"/>
    <s v="AEBG Block Grant Funding"/>
    <s v="AB104 Regional Allocation"/>
    <n v="750000"/>
  </r>
  <r>
    <s v="Merced "/>
    <x v="30"/>
    <s v="Merced Consortium"/>
    <x v="0"/>
    <n v="1"/>
    <x v="30"/>
    <s v="AB104 Regional Allocation"/>
    <s v="AEBG Block Grant Funding"/>
    <s v="AB104 Regional Allocation"/>
    <n v="1432326.2332169507"/>
  </r>
  <r>
    <s v="San Diego"/>
    <x v="31"/>
    <s v="Mira Costa Consortium"/>
    <x v="0"/>
    <n v="1"/>
    <x v="31"/>
    <s v="AB104 Regional Allocation"/>
    <s v="AEBG Block Grant Funding"/>
    <s v="AB104 Regional Allocation"/>
    <n v="1001299.5269351165"/>
  </r>
  <r>
    <s v="Monterey"/>
    <x v="32"/>
    <s v="Monterey Peninsula Consortium"/>
    <x v="0"/>
    <n v="1"/>
    <x v="32"/>
    <s v="AB104 Regional Allocation"/>
    <s v="AEBG Block Grant Funding"/>
    <s v="AB104 Regional Allocation"/>
    <n v="750000"/>
  </r>
  <r>
    <s v="Los Angeles "/>
    <x v="33"/>
    <s v="Mt. San Antonio Consortium"/>
    <x v="0"/>
    <n v="1"/>
    <x v="33"/>
    <s v="AB104 Regional Allocation"/>
    <s v="AEBG Block Grant Funding"/>
    <s v="AB104 Regional Allocation"/>
    <n v="3303541.9060199419"/>
  </r>
  <r>
    <s v="Riverside "/>
    <x v="34"/>
    <s v="Mt. San Jacinto Consortium"/>
    <x v="0"/>
    <n v="1"/>
    <x v="34"/>
    <s v="AB104 Regional Allocation"/>
    <s v="AEBG Block Grant Funding"/>
    <s v="AB104 Regional Allocation"/>
    <n v="2796293.7929810192"/>
  </r>
  <r>
    <s v="Napa "/>
    <x v="35"/>
    <s v="Napa Valley Consortium"/>
    <x v="0"/>
    <n v="1"/>
    <x v="35"/>
    <s v="AB104 Regional Allocation"/>
    <s v="AEBG Block Grant Funding"/>
    <s v="AB104 Regional Allocation"/>
    <n v="750000"/>
  </r>
  <r>
    <s v="Orange "/>
    <x v="36"/>
    <s v="North Orange Consortium"/>
    <x v="0"/>
    <n v="1"/>
    <x v="36"/>
    <s v="AB104 Regional Allocation"/>
    <s v="AEBG Block Grant Funding"/>
    <s v="AB104 Regional Allocation"/>
    <n v="3545110.3852218688"/>
  </r>
  <r>
    <s v="Alameda "/>
    <x v="37"/>
    <s v="Southern Alameda Consortium"/>
    <x v="0"/>
    <n v="1"/>
    <x v="37"/>
    <s v="AB104 Regional Allocation"/>
    <s v="AEBG Block Grant Funding"/>
    <s v="AB104 Regional Allocation"/>
    <n v="750000"/>
  </r>
  <r>
    <s v="Riverside "/>
    <x v="38"/>
    <s v="Palo Verde Consortium"/>
    <x v="0"/>
    <n v="1"/>
    <x v="38"/>
    <s v="AB104 Regional Allocation"/>
    <s v="AEBG Block Grant Funding"/>
    <s v="AB104 Regional Allocation"/>
    <n v="750000"/>
  </r>
  <r>
    <s v="San Diego"/>
    <x v="39"/>
    <s v="San Diego North Adult Education Partnership (Palomar)"/>
    <x v="0"/>
    <n v="1"/>
    <x v="39"/>
    <s v="AB104 Regional Allocation"/>
    <s v="AEBG Block Grant Funding"/>
    <s v="AB104 Regional Allocation"/>
    <n v="2502638.9666316709"/>
  </r>
  <r>
    <s v="Los Angeles "/>
    <x v="40"/>
    <s v="Pasadena Consortium"/>
    <x v="0"/>
    <n v="1"/>
    <x v="40"/>
    <s v="AB104 Regional Allocation"/>
    <s v="AEBG Block Grant Funding"/>
    <s v="AB104 Regional Allocation"/>
    <n v="1530994.2701619491"/>
  </r>
  <r>
    <s v="Alameda"/>
    <x v="41"/>
    <s v="Northern Alameda Consortium"/>
    <x v="0"/>
    <n v="1"/>
    <x v="41"/>
    <s v="AB104 Regional Allocation"/>
    <s v="AEBG Block Grant Funding"/>
    <s v="AB104 Regional Allocation"/>
    <n v="2612493.0417781887"/>
  </r>
  <r>
    <s v="Orange "/>
    <x v="42"/>
    <s v="Rancho Santiago Consortium"/>
    <x v="0"/>
    <n v="1"/>
    <x v="42"/>
    <s v="AB104 Regional Allocation"/>
    <s v="AEBG Block Grant Funding"/>
    <s v="AB104 Regional Allocation"/>
    <n v="3079153.0067829201"/>
  </r>
  <r>
    <s v="Humboldt "/>
    <x v="43"/>
    <s v="North Coast Consortium"/>
    <x v="0"/>
    <n v="1"/>
    <x v="43"/>
    <s v="AB104 Regional Allocation"/>
    <s v="AEBG Block Grant Funding"/>
    <s v="AB104 Regional Allocation"/>
    <n v="750000"/>
  </r>
  <r>
    <s v="Los Angeles "/>
    <x v="44"/>
    <s v="Rio Hondo Consortium"/>
    <x v="0"/>
    <n v="1"/>
    <x v="44"/>
    <s v="AB104 Regional Allocation"/>
    <s v="AEBG Block Grant Funding"/>
    <s v="AB104 Regional Allocation"/>
    <n v="2029191.4023815922"/>
  </r>
  <r>
    <s v="Riverside "/>
    <x v="45"/>
    <s v="Riverside About Students Consortium"/>
    <x v="0"/>
    <n v="1"/>
    <x v="45"/>
    <s v="AB104 Regional Allocation"/>
    <s v="AEBG Block Grant Funding"/>
    <s v="AB104 Regional Allocation"/>
    <n v="3845793.4367947034"/>
  </r>
  <r>
    <s v="San Bernardino "/>
    <x v="46"/>
    <s v="San Bernardino Consortium"/>
    <x v="0"/>
    <n v="1"/>
    <x v="46"/>
    <s v="AB104 Regional Allocation"/>
    <s v="AEBG Block Grant Funding"/>
    <s v="AB104 Regional Allocation"/>
    <n v="2996770.5031850571"/>
  </r>
  <r>
    <s v="San Diego "/>
    <x v="47"/>
    <s v="San Diego Adult Education Regional Consortium"/>
    <x v="0"/>
    <n v="1"/>
    <x v="47"/>
    <s v="AB104 Regional Allocation"/>
    <s v="AEBG Block Grant Funding"/>
    <s v="AB104 Regional Allocation"/>
    <n v="3652359.7297039758"/>
  </r>
  <r>
    <s v="San Francisco "/>
    <x v="48"/>
    <s v="San Francisco Consortium"/>
    <x v="0"/>
    <n v="1"/>
    <x v="48"/>
    <s v="AB104 Regional Allocation"/>
    <s v="AEBG Block Grant Funding"/>
    <s v="AB104 Regional Allocation"/>
    <n v="3555934.7881120904"/>
  </r>
  <r>
    <s v="San Joaquin "/>
    <x v="49"/>
    <s v="Delta Sierra Alliance Consortium"/>
    <x v="0"/>
    <n v="1"/>
    <x v="49"/>
    <s v="AB104 Regional Allocation"/>
    <s v="AEBG Block Grant Funding"/>
    <s v="AB104 Regional Allocation"/>
    <n v="3171131.2561449078"/>
  </r>
  <r>
    <s v="Santa Clara "/>
    <x v="50"/>
    <s v="South Bay Consortium (San Jose)"/>
    <x v="0"/>
    <n v="1"/>
    <x v="50"/>
    <s v="AB104 Regional Allocation"/>
    <s v="AEBG Block Grant Funding"/>
    <s v="AB104 Regional Allocation"/>
    <n v="3432027.2427015747"/>
  </r>
  <r>
    <s v="San Luis Obispo "/>
    <x v="51"/>
    <s v="San Luis Obispo Consortium"/>
    <x v="0"/>
    <n v="1"/>
    <x v="51"/>
    <s v="AB104 Regional Allocation"/>
    <s v="AEBG Block Grant Funding"/>
    <s v="AB104 Regional Allocation"/>
    <n v="790321.6684871756"/>
  </r>
  <r>
    <s v="San Mateo "/>
    <x v="52"/>
    <s v="ACCEL San Mateo County"/>
    <x v="0"/>
    <n v="1"/>
    <x v="52"/>
    <s v="AB104 Regional Allocation"/>
    <s v="AEBG Block Grant Funding"/>
    <s v="AB104 Regional Allocation"/>
    <n v="2243980.3208064716"/>
  </r>
  <r>
    <s v="Santa Barbara "/>
    <x v="53"/>
    <s v="Santa Barbara Consortium"/>
    <x v="0"/>
    <n v="1"/>
    <x v="53"/>
    <s v="AB104 Regional Allocation"/>
    <s v="AEBG Block Grant Funding"/>
    <s v="AB104 Regional Allocation"/>
    <n v="750000"/>
  </r>
  <r>
    <s v="Los Angeles "/>
    <x v="54"/>
    <s v="College Of The Canyons Consortium"/>
    <x v="0"/>
    <n v="1"/>
    <x v="54"/>
    <s v="AB104 Regional Allocation"/>
    <s v="AEBG Block Grant Funding"/>
    <s v="AB104 Regional Allocation"/>
    <n v="750000"/>
  </r>
  <r>
    <s v="Los Angeles "/>
    <x v="55"/>
    <s v="Santa Monica Consortium"/>
    <x v="0"/>
    <n v="1"/>
    <x v="55"/>
    <s v="AB104 Regional Allocation"/>
    <s v="AEBG Block Grant Funding"/>
    <s v="AB104 Regional Allocation"/>
    <n v="750000"/>
  </r>
  <r>
    <s v="Tulare "/>
    <x v="56"/>
    <s v="Sequoias Consortium"/>
    <x v="0"/>
    <n v="1"/>
    <x v="56"/>
    <s v="AB104 Regional Allocation"/>
    <s v="AEBG Block Grant Funding"/>
    <s v="AB104 Regional Allocation"/>
    <n v="1880339.5338076837"/>
  </r>
  <r>
    <s v="Shasta"/>
    <x v="57"/>
    <s v="Shasta-Tehama-Trinity Consortium"/>
    <x v="0"/>
    <n v="1"/>
    <x v="57"/>
    <s v="AB104 Regional Allocation"/>
    <s v="AEBG Block Grant Funding"/>
    <s v="AB104 Regional Allocation"/>
    <n v="826329.78600175667"/>
  </r>
  <r>
    <s v="Placer"/>
    <x v="58"/>
    <s v="Sierra Joint Consortium"/>
    <x v="0"/>
    <n v="1"/>
    <x v="58"/>
    <s v="AB104 Regional Allocation"/>
    <s v="AEBG Block Grant Funding"/>
    <s v="AB104 Regional Allocation"/>
    <n v="1142566.6542659577"/>
  </r>
  <r>
    <s v="Siskiyou "/>
    <x v="59"/>
    <s v="Siskiyous Consortium"/>
    <x v="0"/>
    <n v="1"/>
    <x v="59"/>
    <s v="AB104 Regional Allocation"/>
    <s v="AEBG Block Grant Funding"/>
    <s v="AB104 Regional Allocation"/>
    <n v="750000"/>
  </r>
  <r>
    <s v="Solano "/>
    <x v="60"/>
    <s v="Solano Consortium"/>
    <x v="0"/>
    <n v="1"/>
    <x v="60"/>
    <s v="AB104 Regional Allocation"/>
    <s v="AEBG Block Grant Funding"/>
    <s v="AB104 Regional Allocation"/>
    <n v="1269622.9597035409"/>
  </r>
  <r>
    <s v="Sonoma "/>
    <x v="61"/>
    <s v="Sonoma County Consortium"/>
    <x v="0"/>
    <n v="1"/>
    <x v="61"/>
    <s v="AB104 Regional Allocation"/>
    <s v="AEBG Block Grant Funding"/>
    <s v="AB104 Regional Allocation"/>
    <n v="1589948.6719595655"/>
  </r>
  <r>
    <s v="Orange "/>
    <x v="62"/>
    <s v="South Orange Consortium"/>
    <x v="0"/>
    <n v="1"/>
    <x v="62"/>
    <s v="AB104 Regional Allocation"/>
    <s v="AEBG Block Grant Funding"/>
    <s v="AB104 Regional Allocation"/>
    <n v="2147410.0246074204"/>
  </r>
  <r>
    <s v="San Diego "/>
    <x v="63"/>
    <s v="South Bay Consortium (San Diego)"/>
    <x v="0"/>
    <n v="1"/>
    <x v="63"/>
    <s v="AB104 Regional Allocation"/>
    <s v="AEBG Block Grant Funding"/>
    <s v="AB104 Regional Allocation"/>
    <n v="1910647.6818480061"/>
  </r>
  <r>
    <s v="Fresno"/>
    <x v="64"/>
    <s v="State Center Consortium"/>
    <x v="0"/>
    <n v="1"/>
    <x v="64"/>
    <s v="AB104 Regional Allocation"/>
    <s v="AEBG Block Grant Funding"/>
    <s v="AB104 Regional Allocation"/>
    <n v="4839116.9055143511"/>
  </r>
  <r>
    <s v="Ventura "/>
    <x v="65"/>
    <s v="Ventura Consortium"/>
    <x v="0"/>
    <n v="1"/>
    <x v="65"/>
    <s v="AB104 Regional Allocation"/>
    <s v="AEBG Block Grant Funding"/>
    <s v="AB104 Regional Allocation"/>
    <n v="2941356.1455546422"/>
  </r>
  <r>
    <s v="San Bernardino "/>
    <x v="66"/>
    <s v="Victor Valley Consortium"/>
    <x v="0"/>
    <n v="1"/>
    <x v="66"/>
    <s v="AB104 Regional Allocation"/>
    <s v="AEBG Block Grant Funding"/>
    <s v="AB104 Regional Allocation"/>
    <n v="1420427.889109164"/>
  </r>
  <r>
    <s v="Kings "/>
    <x v="67"/>
    <s v="West Hills Consortium"/>
    <x v="0"/>
    <n v="1"/>
    <x v="67"/>
    <s v="AB104 Regional Allocation"/>
    <s v="AEBG Block Grant Funding"/>
    <s v="AB104 Regional Allocation"/>
    <n v="750000"/>
  </r>
  <r>
    <s v="Kern "/>
    <x v="68"/>
    <s v="West Kern Consortium"/>
    <x v="0"/>
    <n v="1"/>
    <x v="68"/>
    <s v="AB104 Regional Allocation"/>
    <s v="AEBG Block Grant Funding"/>
    <s v="AB104 Regional Allocation"/>
    <n v="750000"/>
  </r>
  <r>
    <s v="Santa Clara "/>
    <x v="50"/>
    <s v="South Bay Consortium (San Jose)"/>
    <x v="0"/>
    <n v="1"/>
    <x v="50"/>
    <s v="AB104 Regional Allocation"/>
    <s v="AEBG Block Grant Funding"/>
    <s v="AB104 Regional Allocation"/>
    <n v="1143815.3734466266"/>
  </r>
  <r>
    <s v="Stanislaus"/>
    <x v="69"/>
    <s v="Stanislaus Mother Lode Consortium"/>
    <x v="0"/>
    <n v="1"/>
    <x v="69"/>
    <s v="AB104 Regional Allocation"/>
    <s v="AEBG Block Grant Funding"/>
    <s v="AB104 Regional Allocation"/>
    <n v="2677535.9339208673"/>
  </r>
  <r>
    <s v="Yuba "/>
    <x v="70"/>
    <s v="North Central Consortium"/>
    <x v="0"/>
    <n v="1"/>
    <x v="70"/>
    <s v="AB104 Regional Allocation"/>
    <s v="AEBG Block Grant Funding"/>
    <s v="AB104 Regional Allocation"/>
    <n v="1284024.3076612598"/>
  </r>
  <r>
    <s v="Santa Barbara "/>
    <x v="0"/>
    <s v="Allan Hancock Consortium"/>
    <x v="1"/>
    <n v="2"/>
    <x v="71"/>
    <s v="CTE (Non Credit Only)"/>
    <s v="Credit / Non-Credit CCD Apportionment"/>
    <s v="CTE (Non Credit Only)"/>
    <n v="1007007.6942857145"/>
  </r>
  <r>
    <s v="Santa Barbara "/>
    <x v="0"/>
    <s v="Allan Hancock Consortium"/>
    <x v="1"/>
    <n v="2"/>
    <x v="71"/>
    <s v="ABE / ASE"/>
    <s v="Credit / Non-Credit CCD Apportionment"/>
    <s v="ABE / ASE"/>
    <n v="3414929.9579047621"/>
  </r>
  <r>
    <s v="Santa Barbara "/>
    <x v="0"/>
    <s v="Allan Hancock Consortium"/>
    <x v="1"/>
    <n v="2"/>
    <x v="71"/>
    <s v="AWD"/>
    <s v="Credit / Non-Credit CCD Apportionment"/>
    <s v="AWD"/>
    <n v="14250.666666666666"/>
  </r>
  <r>
    <s v="Santa Barbara "/>
    <x v="0"/>
    <s v="Allan Hancock Consortium"/>
    <x v="1"/>
    <n v="2"/>
    <x v="71"/>
    <s v="ESL"/>
    <s v="Credit / Non-Credit CCD Apportionment"/>
    <s v="ESL"/>
    <n v="1134706.1451428586"/>
  </r>
  <r>
    <s v="Santa Barbara"/>
    <x v="0"/>
    <s v="Allan Hancock Consortium"/>
    <x v="1"/>
    <n v="2"/>
    <x v="71"/>
    <s v="Basic Skills Initiative 14-15"/>
    <s v="Other"/>
    <s v="Basic Skills Initiative"/>
    <n v="193855"/>
  </r>
  <r>
    <s v="Santa Barbara"/>
    <x v="0"/>
    <s v="Allan Hancock Consortium"/>
    <x v="1"/>
    <n v="2"/>
    <x v="71"/>
    <s v="CalWORKS 14-15 CCD"/>
    <s v="CalWORKS"/>
    <s v="CalWORKS 14-15 CCD"/>
    <n v="386354"/>
  </r>
  <r>
    <s v="Santa Barbara"/>
    <x v="0"/>
    <s v="Allan Hancock Consortium"/>
    <x v="1"/>
    <n v="2"/>
    <x v="71"/>
    <s v="SSSP NonCredit"/>
    <s v="Other"/>
    <s v="SSSP NonCredit"/>
    <n v="205445"/>
  </r>
  <r>
    <s v="Santa Barbara "/>
    <x v="0"/>
    <s v="Allan Hancock Consortium"/>
    <x v="1"/>
    <n v="2"/>
    <x v="71"/>
    <s v="Adult Perkins K-12/COE/JPA"/>
    <s v="Other"/>
    <s v="Adult Perkins K-12/COE/JPA"/>
    <n v="486247"/>
  </r>
  <r>
    <s v="Los Angeles"/>
    <x v="1"/>
    <s v="Antelope Valley Consortium"/>
    <x v="1"/>
    <n v="2"/>
    <x v="72"/>
    <s v="ABE / ASE"/>
    <s v="Credit / Non-Credit CCD Apportionment"/>
    <s v="ABE / ASE"/>
    <n v="6405471.5946666664"/>
  </r>
  <r>
    <s v="Los Angeles"/>
    <x v="1"/>
    <s v="Antelope Valley Consortium"/>
    <x v="1"/>
    <n v="2"/>
    <x v="72"/>
    <s v="ESL"/>
    <s v="Credit / Non-Credit CCD Apportionment"/>
    <s v="ESL"/>
    <n v="484764.92799999996"/>
  </r>
  <r>
    <s v="Los Angeles"/>
    <x v="1"/>
    <s v="Antelope Valley Consortium"/>
    <x v="1"/>
    <n v="2"/>
    <x v="72"/>
    <s v="Basic Skills Initiative 14-16"/>
    <s v="Other"/>
    <s v="Basic Skills Initiative"/>
    <n v="213882"/>
  </r>
  <r>
    <s v="Los Angeles"/>
    <x v="1"/>
    <s v="Antelope Valley Consortium"/>
    <x v="1"/>
    <n v="2"/>
    <x v="72"/>
    <s v="CalWORKS 14-15 CCD"/>
    <s v="CalWORKS"/>
    <s v="CalWORKS 14-15 CCD"/>
    <n v="999634"/>
  </r>
  <r>
    <s v="Los Angeles"/>
    <x v="1"/>
    <s v="Antelope Valley Consortium"/>
    <x v="1"/>
    <n v="2"/>
    <x v="72"/>
    <s v="SSSP NonCredit"/>
    <s v="Other"/>
    <s v="SSSP NonCredit"/>
    <n v="591"/>
  </r>
  <r>
    <s v="Los Angeles "/>
    <x v="1"/>
    <s v="Antelope Valley Consortium"/>
    <x v="1"/>
    <n v="2"/>
    <x v="72"/>
    <s v="Adult Perkins K-12/COE/JPA"/>
    <s v="Other"/>
    <s v="Adult Perkins K-12/COE/JPA"/>
    <n v="377033"/>
  </r>
  <r>
    <s v="San Bernardino"/>
    <x v="2"/>
    <s v="Barstow Consortium"/>
    <x v="1"/>
    <n v="2"/>
    <x v="73"/>
    <s v="Basic Skills Initiative 14-17"/>
    <s v="Other"/>
    <s v="Basic Skills Initiative"/>
    <n v="90000"/>
  </r>
  <r>
    <s v="San Bernardino"/>
    <x v="2"/>
    <s v="Barstow Consortium"/>
    <x v="1"/>
    <n v="2"/>
    <x v="73"/>
    <s v="CalWORKS 14-15 CCD"/>
    <s v="CalWORKS"/>
    <s v="CalWORKS 14-15 CCD"/>
    <n v="235879"/>
  </r>
  <r>
    <s v="San Bernardino"/>
    <x v="2"/>
    <s v="Barstow Consortium"/>
    <x v="1"/>
    <n v="2"/>
    <x v="73"/>
    <s v="SSSP NonCredit"/>
    <s v="Other"/>
    <s v="SSSP NonCredit"/>
    <n v="11760"/>
  </r>
  <r>
    <s v="San Bernardino"/>
    <x v="2"/>
    <s v="Barstow Consortium"/>
    <x v="1"/>
    <n v="2"/>
    <x v="73"/>
    <s v="ABE / ASE"/>
    <s v="Credit / Non-Credit CCD Apportionment"/>
    <s v="ABE / ASE"/>
    <n v="534387.5306666668"/>
  </r>
  <r>
    <s v="San Bernardino"/>
    <x v="2"/>
    <s v="Barstow Consortium"/>
    <x v="1"/>
    <n v="2"/>
    <x v="73"/>
    <s v="AWD"/>
    <s v="Credit / Non-Credit CCD Apportionment"/>
    <s v="AWD"/>
    <n v="104484.10666666669"/>
  </r>
  <r>
    <s v="San Bernardino"/>
    <x v="2"/>
    <s v="Barstow Consortium"/>
    <x v="1"/>
    <n v="2"/>
    <x v="73"/>
    <s v="ESL"/>
    <s v="Credit / Non-Credit CCD Apportionment"/>
    <s v="ESL"/>
    <n v="66333.865523809523"/>
  </r>
  <r>
    <s v="San Bernardino "/>
    <x v="2"/>
    <s v="Barstow Consortium"/>
    <x v="1"/>
    <n v="2"/>
    <x v="73"/>
    <s v="Adult Perkins K-12/COE/JPA"/>
    <s v="Other"/>
    <s v="Adult Perkins K-12/COE/JPA"/>
    <n v="158764"/>
  </r>
  <r>
    <s v="Butte"/>
    <x v="3"/>
    <s v="Butte-Glenn Consortium"/>
    <x v="1"/>
    <n v="2"/>
    <x v="74"/>
    <s v="Basic Skills Initiative 14-18"/>
    <s v="Other"/>
    <s v="Basic Skills Initiative"/>
    <n v="108637"/>
  </r>
  <r>
    <s v="Butte"/>
    <x v="3"/>
    <s v="Butte-Glenn Consortium"/>
    <x v="1"/>
    <n v="2"/>
    <x v="74"/>
    <s v="CalWORKS 14-15 CCD"/>
    <s v="CalWORKS"/>
    <s v="CalWORKS 14-15 CCD"/>
    <n v="490895"/>
  </r>
  <r>
    <s v="Butte"/>
    <x v="3"/>
    <s v="Butte-Glenn Consortium"/>
    <x v="1"/>
    <n v="2"/>
    <x v="74"/>
    <s v="SSSP NonCredit"/>
    <s v="Other"/>
    <s v="SSSP NonCredit"/>
    <n v="28784"/>
  </r>
  <r>
    <s v="Butte "/>
    <x v="3"/>
    <s v="Butte-Glenn Consortium"/>
    <x v="1"/>
    <n v="2"/>
    <x v="74"/>
    <s v="Adult Perkins K-12/COE/JPA"/>
    <s v="Other"/>
    <s v="Adult Perkins K-12/COE/JPA"/>
    <n v="644893"/>
  </r>
  <r>
    <s v="Butte"/>
    <x v="3"/>
    <s v="Butte-Glenn Consortium"/>
    <x v="1"/>
    <n v="2"/>
    <x v="74"/>
    <s v="CTE (Non Credit Only)"/>
    <s v="Credit / Non-Credit CCD Apportionment"/>
    <s v="CTE (Non Credit Only)"/>
    <n v="5448.1714285714288"/>
  </r>
  <r>
    <s v="Butte"/>
    <x v="3"/>
    <s v="Butte-Glenn Consortium"/>
    <x v="1"/>
    <n v="2"/>
    <x v="74"/>
    <s v="ABE / ASE"/>
    <s v="Credit / Non-Credit CCD Apportionment"/>
    <s v="ABE / ASE"/>
    <n v="598349.8666666667"/>
  </r>
  <r>
    <s v="Butte"/>
    <x v="3"/>
    <s v="Butte-Glenn Consortium"/>
    <x v="1"/>
    <n v="2"/>
    <x v="74"/>
    <s v="AWD"/>
    <s v="Credit / Non-Credit CCD Apportionment"/>
    <s v="AWD"/>
    <n v="1569929.2342857143"/>
  </r>
  <r>
    <s v="Butte"/>
    <x v="3"/>
    <s v="Butte-Glenn Consortium"/>
    <x v="1"/>
    <n v="2"/>
    <x v="74"/>
    <s v="ESL"/>
    <s v="Credit / Non-Credit CCD Apportionment"/>
    <s v="ESL"/>
    <n v="69600.651428571437"/>
  </r>
  <r>
    <s v="Butte"/>
    <x v="3"/>
    <s v="Butte-Glenn Consortium"/>
    <x v="1"/>
    <n v="2"/>
    <x v="74"/>
    <s v="WIA Title II 2014 (All Grantees)"/>
    <s v="Other"/>
    <s v="WIA Title II 2014 (All Grantees)"/>
    <n v="101127"/>
  </r>
  <r>
    <s v="Santa Cruz"/>
    <x v="4"/>
    <s v="Santa Cruz County Consortium"/>
    <x v="1"/>
    <n v="2"/>
    <x v="75"/>
    <s v="Basic Skills Initiative 14-19"/>
    <s v="Other"/>
    <s v="Basic Skills Initiative"/>
    <n v="90000"/>
  </r>
  <r>
    <s v="Santa Cruz"/>
    <x v="4"/>
    <s v="Santa Cruz County Consortium"/>
    <x v="1"/>
    <n v="2"/>
    <x v="75"/>
    <s v="CalWORKS 14-15 CCD"/>
    <s v="CalWORKS"/>
    <s v="CalWORKS 14-15 CCD"/>
    <n v="297051"/>
  </r>
  <r>
    <s v="Santa Cruz"/>
    <x v="4"/>
    <s v="Santa Cruz County Consortium"/>
    <x v="1"/>
    <n v="2"/>
    <x v="75"/>
    <s v="SSSP NonCredit"/>
    <s v="Other"/>
    <s v="SSSP NonCredit"/>
    <n v="0"/>
  </r>
  <r>
    <s v="Santa Cruz"/>
    <x v="4"/>
    <s v="Santa Cruz County Consortium"/>
    <x v="1"/>
    <n v="2"/>
    <x v="75"/>
    <s v="ABE / ASE"/>
    <s v="Credit / Non-Credit CCD Apportionment"/>
    <s v="ABE / ASE"/>
    <n v="1596663.3131428573"/>
  </r>
  <r>
    <s v="Santa Cruz"/>
    <x v="4"/>
    <s v="Santa Cruz County Consortium"/>
    <x v="1"/>
    <n v="2"/>
    <x v="75"/>
    <s v="ESL"/>
    <s v="Credit / Non-Credit CCD Apportionment"/>
    <s v="ESL"/>
    <n v="260073.0196190477"/>
  </r>
  <r>
    <s v="Santa Cruz "/>
    <x v="4"/>
    <s v="Santa Cruz County Consortium"/>
    <x v="1"/>
    <n v="2"/>
    <x v="75"/>
    <s v="Adult Perkins K-12/COE/JPA"/>
    <s v="Other"/>
    <s v="Adult Perkins K-12/COE/JPA"/>
    <n v="490284"/>
  </r>
  <r>
    <s v="Los Angeles"/>
    <x v="5"/>
    <s v="South East Los Angeles Consortium"/>
    <x v="1"/>
    <n v="2"/>
    <x v="76"/>
    <s v="WIA Title II 2014 (All Grantees)"/>
    <s v="Other"/>
    <s v="WIA Title II 2014 (All Grantees)"/>
    <n v="187707"/>
  </r>
  <r>
    <s v="Los Angeles"/>
    <x v="5"/>
    <s v="South East Los Angeles Consortium"/>
    <x v="1"/>
    <n v="2"/>
    <x v="76"/>
    <s v="Basic Skills Initiative 14-20"/>
    <s v="Other"/>
    <s v="Basic Skills Initiative"/>
    <n v="360344"/>
  </r>
  <r>
    <s v="Los Angeles"/>
    <x v="5"/>
    <s v="South East Los Angeles Consortium"/>
    <x v="1"/>
    <n v="2"/>
    <x v="76"/>
    <s v="CalWORKS 14-15 CCD"/>
    <s v="CalWORKS"/>
    <s v="CalWORKS 14-15 CCD"/>
    <n v="607585"/>
  </r>
  <r>
    <s v="Los Angeles"/>
    <x v="5"/>
    <s v="South East Los Angeles Consortium"/>
    <x v="1"/>
    <n v="2"/>
    <x v="76"/>
    <s v="SSSP NonCredit"/>
    <s v="Other"/>
    <s v="SSSP NonCredit"/>
    <n v="99449"/>
  </r>
  <r>
    <s v="Los Angeles"/>
    <x v="5"/>
    <s v="South East Los Angeles Consortium"/>
    <x v="1"/>
    <n v="2"/>
    <x v="76"/>
    <s v="CTE (Non Credit Only)"/>
    <s v="Credit / Non-Credit CCD Apportionment"/>
    <s v="CTE (Non Credit Only)"/>
    <n v="699915.39428571402"/>
  </r>
  <r>
    <s v="Los Angeles"/>
    <x v="5"/>
    <s v="South East Los Angeles Consortium"/>
    <x v="1"/>
    <n v="2"/>
    <x v="76"/>
    <s v="ABE / ASE"/>
    <s v="Credit / Non-Credit CCD Apportionment"/>
    <s v="ABE / ASE"/>
    <n v="9947708.8571428563"/>
  </r>
  <r>
    <s v="Los Angeles"/>
    <x v="5"/>
    <s v="South East Los Angeles Consortium"/>
    <x v="1"/>
    <n v="2"/>
    <x v="76"/>
    <s v="ESL"/>
    <s v="Credit / Non-Credit CCD Apportionment"/>
    <s v="ESL"/>
    <n v="636279.34190476197"/>
  </r>
  <r>
    <s v="Los Angeles "/>
    <x v="5"/>
    <s v="South East Los Angeles Consortium"/>
    <x v="1"/>
    <n v="2"/>
    <x v="76"/>
    <s v="Adult Perkins K-12/COE/JPA"/>
    <s v="Other"/>
    <s v="Adult Perkins K-12/COE/JPA"/>
    <n v="806109"/>
  </r>
  <r>
    <s v="Alameda "/>
    <x v="6"/>
    <s v="Mid Alameda Consortium"/>
    <x v="1"/>
    <n v="2"/>
    <x v="77"/>
    <s v="Adult Perkins K-12/COE/JPA"/>
    <s v="Other"/>
    <s v="Adult Perkins K-12/COE/JPA"/>
    <n v="747625"/>
  </r>
  <r>
    <s v="Alameda"/>
    <x v="6"/>
    <s v="Mid Alameda Consortium"/>
    <x v="1"/>
    <n v="2"/>
    <x v="77"/>
    <s v="Basic Skills Initiative 14-21"/>
    <s v="Other"/>
    <s v="Basic Skills Initiative"/>
    <n v="211650"/>
  </r>
  <r>
    <s v="Alameda"/>
    <x v="6"/>
    <s v="Mid Alameda Consortium"/>
    <x v="1"/>
    <n v="2"/>
    <x v="77"/>
    <s v="CalWORKS 14-15 CCD"/>
    <s v="CalWORKS"/>
    <s v="CalWORKS 14-15 CCD"/>
    <n v="518438"/>
  </r>
  <r>
    <s v="Alameda"/>
    <x v="6"/>
    <s v="Mid Alameda Consortium"/>
    <x v="1"/>
    <n v="2"/>
    <x v="77"/>
    <s v="SSSP NonCredit"/>
    <s v="Other"/>
    <s v="SSSP NonCredit"/>
    <n v="0"/>
  </r>
  <r>
    <s v="Alameda"/>
    <x v="6"/>
    <s v="Mid Alameda Consortium"/>
    <x v="1"/>
    <n v="2"/>
    <x v="77"/>
    <s v="ABE / ASE"/>
    <s v="Credit / Non-Credit CCD Apportionment"/>
    <s v="ABE / ASE"/>
    <n v="4823360.8"/>
  </r>
  <r>
    <s v="Alameda"/>
    <x v="6"/>
    <s v="Mid Alameda Consortium"/>
    <x v="1"/>
    <n v="2"/>
    <x v="77"/>
    <s v="AWD"/>
    <s v="Credit / Non-Credit CCD Apportionment"/>
    <s v="AWD"/>
    <n v="220737.48266666665"/>
  </r>
  <r>
    <s v="Alameda"/>
    <x v="6"/>
    <s v="Mid Alameda Consortium"/>
    <x v="1"/>
    <n v="2"/>
    <x v="77"/>
    <s v="ESL"/>
    <s v="Credit / Non-Credit CCD Apportionment"/>
    <s v="ESL"/>
    <n v="1412123.4986666667"/>
  </r>
  <r>
    <s v="San Bernardino"/>
    <x v="7"/>
    <s v="West Valley Cooridor Consortium"/>
    <x v="1"/>
    <n v="2"/>
    <x v="78"/>
    <s v="Basic Skills Initiative 14-22"/>
    <s v="Other"/>
    <s v="Basic Skills Initiative"/>
    <n v="155537"/>
  </r>
  <r>
    <s v="San Bernardino"/>
    <x v="7"/>
    <s v="West Valley Cooridor Consortium"/>
    <x v="1"/>
    <n v="2"/>
    <x v="78"/>
    <s v="CalWORKS 14-15 CCD"/>
    <s v="CalWORKS"/>
    <s v="CalWORKS 14-15 CCD"/>
    <n v="521972"/>
  </r>
  <r>
    <s v="San Bernardino"/>
    <x v="7"/>
    <s v="West Valley Cooridor Consortium"/>
    <x v="1"/>
    <n v="2"/>
    <x v="78"/>
    <s v="SSSP NonCredit"/>
    <s v="Other"/>
    <s v="SSSP NonCredit"/>
    <n v="22262"/>
  </r>
  <r>
    <s v="San Bernardino"/>
    <x v="7"/>
    <s v="West Valley Cooridor Consortium"/>
    <x v="1"/>
    <n v="2"/>
    <x v="78"/>
    <s v="ABE / ASE"/>
    <s v="Credit / Non-Credit CCD Apportionment"/>
    <s v="ABE / ASE"/>
    <n v="2957315.2984761894"/>
  </r>
  <r>
    <s v="San Bernardino"/>
    <x v="7"/>
    <s v="West Valley Cooridor Consortium"/>
    <x v="1"/>
    <n v="2"/>
    <x v="78"/>
    <s v="AWD"/>
    <s v="Credit / Non-Credit CCD Apportionment"/>
    <s v="AWD"/>
    <n v="513602.28057142848"/>
  </r>
  <r>
    <s v="San Bernardino"/>
    <x v="7"/>
    <s v="West Valley Cooridor Consortium"/>
    <x v="1"/>
    <n v="2"/>
    <x v="78"/>
    <s v="ESL"/>
    <s v="Credit / Non-Credit CCD Apportionment"/>
    <s v="ESL"/>
    <n v="602019.3716190476"/>
  </r>
  <r>
    <s v="San Bernardino "/>
    <x v="7"/>
    <s v="West Valley Cooridor Consortium"/>
    <x v="1"/>
    <n v="2"/>
    <x v="78"/>
    <s v="Adult Perkins K-12/COE/JPA"/>
    <s v="Other"/>
    <s v="Adult Perkins K-12/COE/JPA"/>
    <n v="606627"/>
  </r>
  <r>
    <s v="Los Angeles"/>
    <x v="8"/>
    <s v="Citrus Consortium"/>
    <x v="1"/>
    <n v="2"/>
    <x v="79"/>
    <s v="Basic Skills Initiative 14-23"/>
    <s v="Other"/>
    <s v="Basic Skills Initiative"/>
    <n v="241006"/>
  </r>
  <r>
    <s v="Los Angeles"/>
    <x v="8"/>
    <s v="Citrus Consortium"/>
    <x v="1"/>
    <n v="2"/>
    <x v="79"/>
    <s v="CalWORKS 14-15 CCD"/>
    <s v="CalWORKS"/>
    <s v="CalWORKS 14-15 CCD"/>
    <n v="362467"/>
  </r>
  <r>
    <s v="Los Angeles"/>
    <x v="8"/>
    <s v="Citrus Consortium"/>
    <x v="1"/>
    <n v="2"/>
    <x v="79"/>
    <s v="SSSP NonCredit"/>
    <s v="Other"/>
    <s v="SSSP NonCredit"/>
    <n v="54205"/>
  </r>
  <r>
    <s v="Los Angeles"/>
    <x v="8"/>
    <s v="Citrus Consortium"/>
    <x v="1"/>
    <n v="2"/>
    <x v="79"/>
    <s v="CTE (Non Credit Only)"/>
    <s v="Credit / Non-Credit CCD Apportionment"/>
    <s v="CTE (Non Credit Only)"/>
    <n v="12504.651428571427"/>
  </r>
  <r>
    <s v="Los Angeles"/>
    <x v="8"/>
    <s v="Citrus Consortium"/>
    <x v="1"/>
    <n v="2"/>
    <x v="79"/>
    <s v="ABE / ASE"/>
    <s v="Credit / Non-Credit CCD Apportionment"/>
    <s v="ABE / ASE"/>
    <n v="5910258.9540952388"/>
  </r>
  <r>
    <s v="Los Angeles"/>
    <x v="8"/>
    <s v="Citrus Consortium"/>
    <x v="1"/>
    <n v="2"/>
    <x v="79"/>
    <s v="ESL"/>
    <s v="Credit / Non-Credit CCD Apportionment"/>
    <s v="ESL"/>
    <n v="886530.5809523809"/>
  </r>
  <r>
    <s v="Los Angeles "/>
    <x v="8"/>
    <s v="Citrus Consortium"/>
    <x v="1"/>
    <n v="2"/>
    <x v="79"/>
    <s v="Adult Perkins K-12/COE/JPA"/>
    <s v="Other"/>
    <s v="Adult Perkins K-12/COE/JPA"/>
    <n v="450317"/>
  </r>
  <r>
    <s v="Orange"/>
    <x v="9"/>
    <s v="Coast Consortium"/>
    <x v="1"/>
    <n v="2"/>
    <x v="80"/>
    <s v="Basic Skills Initiative 14-24"/>
    <s v="Other"/>
    <s v="Basic Skills Initiative"/>
    <n v="387822"/>
  </r>
  <r>
    <s v="Orange"/>
    <x v="9"/>
    <s v="Coast Consortium"/>
    <x v="1"/>
    <n v="2"/>
    <x v="80"/>
    <s v="CalWORKS 14-15 CCD"/>
    <s v="CalWORKS"/>
    <s v="CalWORKS 14-15 CCD"/>
    <n v="644860"/>
  </r>
  <r>
    <s v="Orange"/>
    <x v="9"/>
    <s v="Coast Consortium"/>
    <x v="1"/>
    <n v="2"/>
    <x v="80"/>
    <s v="SSSP NonCredit"/>
    <s v="Other"/>
    <s v="SSSP NonCredit"/>
    <n v="46528"/>
  </r>
  <r>
    <s v="Orange"/>
    <x v="9"/>
    <s v="Coast Consortium"/>
    <x v="1"/>
    <n v="2"/>
    <x v="80"/>
    <s v="ABE / ASE"/>
    <s v="Credit / Non-Credit CCD Apportionment"/>
    <s v="ABE / ASE"/>
    <n v="5547695.4666666687"/>
  </r>
  <r>
    <s v="Orange"/>
    <x v="9"/>
    <s v="Coast Consortium"/>
    <x v="1"/>
    <n v="2"/>
    <x v="80"/>
    <s v="AWD"/>
    <s v="Credit / Non-Credit CCD Apportionment"/>
    <s v="AWD"/>
    <n v="531857.65295238094"/>
  </r>
  <r>
    <s v="Orange"/>
    <x v="9"/>
    <s v="Coast Consortium"/>
    <x v="1"/>
    <n v="2"/>
    <x v="80"/>
    <s v="ESL"/>
    <s v="Credit / Non-Credit CCD Apportionment"/>
    <s v="ESL"/>
    <n v="2712400.0026666662"/>
  </r>
  <r>
    <s v="Orange "/>
    <x v="9"/>
    <s v="Coast Consortium"/>
    <x v="1"/>
    <n v="2"/>
    <x v="80"/>
    <s v="Adult Perkins K-12/COE/JPA"/>
    <s v="Other"/>
    <s v="Adult Perkins K-12/COE/JPA"/>
    <n v="1079195"/>
  </r>
  <r>
    <s v="Orange"/>
    <x v="9"/>
    <s v="Coast Consortium"/>
    <x v="1"/>
    <n v="2"/>
    <x v="80"/>
    <s v="WIA Title II 2014 (All Grantees)"/>
    <s v="Other"/>
    <s v="WIA Title II 2014 (All Grantees)"/>
    <n v="64871"/>
  </r>
  <r>
    <s v="Los Angeles"/>
    <x v="10"/>
    <s v="Tri-Cites Consortium"/>
    <x v="1"/>
    <n v="2"/>
    <x v="81"/>
    <s v="Basic Skills Initiative 14-25"/>
    <s v="Other"/>
    <s v="Basic Skills Initiative"/>
    <n v="92530"/>
  </r>
  <r>
    <s v="Los Angeles"/>
    <x v="10"/>
    <s v="Tri-Cites Consortium"/>
    <x v="1"/>
    <n v="2"/>
    <x v="81"/>
    <s v="CalWORKS 14-15 CCD"/>
    <s v="CalWORKS"/>
    <s v="CalWORKS 14-15 CCD"/>
    <n v="549217"/>
  </r>
  <r>
    <s v="Los Angeles"/>
    <x v="10"/>
    <s v="Tri-Cites Consortium"/>
    <x v="1"/>
    <n v="2"/>
    <x v="81"/>
    <s v="SSSP NonCredit"/>
    <s v="Other"/>
    <s v="SSSP NonCredit"/>
    <n v="2645"/>
  </r>
  <r>
    <s v="Los Angeles"/>
    <x v="10"/>
    <s v="Tri-Cites Consortium"/>
    <x v="1"/>
    <n v="2"/>
    <x v="81"/>
    <s v="ABE / ASE"/>
    <s v="Credit / Non-Credit CCD Apportionment"/>
    <s v="ABE / ASE"/>
    <n v="2516022"/>
  </r>
  <r>
    <s v="Los Angeles"/>
    <x v="10"/>
    <s v="Tri-Cites Consortium"/>
    <x v="1"/>
    <n v="2"/>
    <x v="81"/>
    <s v="ESL"/>
    <s v="Credit / Non-Credit CCD Apportionment"/>
    <s v="ESL"/>
    <n v="15960.746666666666"/>
  </r>
  <r>
    <s v="Contra Costa"/>
    <x v="11"/>
    <s v="Contra Costa Consortium"/>
    <x v="1"/>
    <n v="2"/>
    <x v="82"/>
    <s v="Basic Skills Initiative 14-26"/>
    <s v="Other"/>
    <s v="Basic Skills Initiative"/>
    <n v="270000"/>
  </r>
  <r>
    <s v="Contra Costa"/>
    <x v="11"/>
    <s v="Contra Costa Consortium"/>
    <x v="1"/>
    <n v="2"/>
    <x v="82"/>
    <s v="CalWORKS 14-15 CCD"/>
    <s v="CalWORKS"/>
    <s v="CalWORKS 14-15 CCD"/>
    <n v="796131"/>
  </r>
  <r>
    <s v="Contra Costa"/>
    <x v="11"/>
    <s v="Contra Costa Consortium"/>
    <x v="1"/>
    <n v="2"/>
    <x v="82"/>
    <s v="SSSP NonCredit"/>
    <s v="Other"/>
    <s v="SSSP NonCredit"/>
    <n v="2542"/>
  </r>
  <r>
    <s v="Contra Costa"/>
    <x v="11"/>
    <s v="Contra Costa Consortium"/>
    <x v="1"/>
    <n v="2"/>
    <x v="82"/>
    <s v="CTE (Non Credit Only)"/>
    <s v="Credit / Non-Credit CCD Apportionment"/>
    <s v="CTE (Non Credit Only)"/>
    <n v="119200.44857142858"/>
  </r>
  <r>
    <s v="Contra Costa"/>
    <x v="11"/>
    <s v="Contra Costa Consortium"/>
    <x v="1"/>
    <n v="2"/>
    <x v="82"/>
    <s v="ABE / ASE"/>
    <s v="Credit / Non-Credit CCD Apportionment"/>
    <s v="ABE / ASE"/>
    <n v="6675509.2586666672"/>
  </r>
  <r>
    <s v="Contra Costa"/>
    <x v="11"/>
    <s v="Contra Costa Consortium"/>
    <x v="1"/>
    <n v="2"/>
    <x v="82"/>
    <s v="AWD"/>
    <s v="Credit / Non-Credit CCD Apportionment"/>
    <s v="AWD"/>
    <n v="153778.94400000005"/>
  </r>
  <r>
    <s v="Contra Costa"/>
    <x v="11"/>
    <s v="Contra Costa Consortium"/>
    <x v="1"/>
    <n v="2"/>
    <x v="82"/>
    <s v="ESL"/>
    <s v="Credit / Non-Credit CCD Apportionment"/>
    <s v="ESL"/>
    <n v="1442449.8079999997"/>
  </r>
  <r>
    <s v="Contra Costa "/>
    <x v="11"/>
    <s v="Contra Costa Consortium"/>
    <x v="1"/>
    <n v="2"/>
    <x v="82"/>
    <s v="Adult Perkins K-12/COE/JPA"/>
    <s v="Other"/>
    <s v="Adult Perkins K-12/COE/JPA"/>
    <n v="1084889"/>
  </r>
  <r>
    <s v="Riverside"/>
    <x v="12"/>
    <s v="Morongo Basin Consortium"/>
    <x v="1"/>
    <n v="2"/>
    <x v="83"/>
    <s v="ABE / ASE"/>
    <s v="Credit / Non-Credit CCD Apportionment"/>
    <s v="ABE / ASE"/>
    <n v="1222641.6857142858"/>
  </r>
  <r>
    <s v="Riverside"/>
    <x v="12"/>
    <s v="Morongo Basin Consortium"/>
    <x v="1"/>
    <n v="2"/>
    <x v="83"/>
    <s v="ESL"/>
    <s v="Credit / Non-Credit CCD Apportionment"/>
    <s v="ESL"/>
    <n v="24198.874285714286"/>
  </r>
  <r>
    <s v="Riverside"/>
    <x v="12"/>
    <s v="Morongo Basin Consortium"/>
    <x v="1"/>
    <n v="2"/>
    <x v="83"/>
    <s v="Basic Skills Initiative 14-27"/>
    <s v="Other"/>
    <s v="Basic Skills Initiative"/>
    <n v="90000"/>
  </r>
  <r>
    <s v="Riverside"/>
    <x v="12"/>
    <s v="Morongo Basin Consortium"/>
    <x v="1"/>
    <n v="2"/>
    <x v="83"/>
    <s v="CalWORKS 14-15 CCD"/>
    <s v="CalWORKS"/>
    <s v="CalWORKS 14-15 CCD"/>
    <n v="180226"/>
  </r>
  <r>
    <s v="San Bernardino "/>
    <x v="12"/>
    <s v="Morongo Basin Consortium"/>
    <x v="1"/>
    <n v="2"/>
    <x v="83"/>
    <s v="Adult Perkins K-12/COE/JPA"/>
    <s v="Other"/>
    <s v="Adult Perkins K-12/COE/JPA"/>
    <n v="82088"/>
  </r>
  <r>
    <s v="Riverside"/>
    <x v="12"/>
    <s v="Morongo Basin Consortium"/>
    <x v="1"/>
    <n v="2"/>
    <x v="83"/>
    <s v="SSSP NonCredit"/>
    <s v="Other"/>
    <s v="SSSP NonCredit"/>
    <n v="21107"/>
  </r>
  <r>
    <s v="Riverside"/>
    <x v="12"/>
    <s v="Morongo Basin Consortium"/>
    <x v="1"/>
    <n v="2"/>
    <x v="83"/>
    <s v="WIA Title II 2014 (All Grantees)"/>
    <s v="Other"/>
    <s v="WIA Title II 2014 (All Grantees)"/>
    <n v="91887"/>
  </r>
  <r>
    <s v="Riverside"/>
    <x v="13"/>
    <s v="Desert Consortium"/>
    <x v="1"/>
    <n v="2"/>
    <x v="84"/>
    <s v="Basic Skills Initiative 14-28"/>
    <s v="Other"/>
    <s v="Basic Skills Initiative"/>
    <n v="162194"/>
  </r>
  <r>
    <s v="Riverside"/>
    <x v="13"/>
    <s v="Desert Consortium"/>
    <x v="1"/>
    <n v="2"/>
    <x v="84"/>
    <s v="CalWORKS 14-15 CCD"/>
    <s v="CalWORKS"/>
    <s v="CalWORKS 14-15 CCD"/>
    <n v="334686"/>
  </r>
  <r>
    <s v="Riverside"/>
    <x v="13"/>
    <s v="Desert Consortium"/>
    <x v="1"/>
    <n v="2"/>
    <x v="84"/>
    <s v="SSSP NonCredit"/>
    <s v="Other"/>
    <s v="SSSP NonCredit"/>
    <n v="100091"/>
  </r>
  <r>
    <s v="Riverside"/>
    <x v="13"/>
    <s v="Desert Consortium"/>
    <x v="1"/>
    <n v="2"/>
    <x v="84"/>
    <s v="ABE / ASE"/>
    <s v="Credit / Non-Credit CCD Apportionment"/>
    <s v="ABE / ASE"/>
    <n v="4071570.064761905"/>
  </r>
  <r>
    <s v="Riverside"/>
    <x v="13"/>
    <s v="Desert Consortium"/>
    <x v="1"/>
    <n v="2"/>
    <x v="84"/>
    <s v="AWD"/>
    <s v="Credit / Non-Credit CCD Apportionment"/>
    <s v="AWD"/>
    <n v="67968.556571428577"/>
  </r>
  <r>
    <s v="Riverside"/>
    <x v="13"/>
    <s v="Desert Consortium"/>
    <x v="1"/>
    <n v="2"/>
    <x v="84"/>
    <s v="ESL"/>
    <s v="Credit / Non-Credit CCD Apportionment"/>
    <s v="ESL"/>
    <n v="1482989.4276190477"/>
  </r>
  <r>
    <s v="Riverside "/>
    <x v="13"/>
    <s v="Desert Consortium"/>
    <x v="1"/>
    <n v="2"/>
    <x v="84"/>
    <s v="Adult Perkins K-12/COE/JPA"/>
    <s v="Other"/>
    <s v="Adult Perkins K-12/COE/JPA"/>
    <n v="317343"/>
  </r>
  <r>
    <s v="Los Angeles"/>
    <x v="14"/>
    <s v="South Bay Consortium (El Camino)"/>
    <x v="1"/>
    <n v="2"/>
    <x v="85"/>
    <s v="Basic Skills Initiative 14-29"/>
    <s v="Other"/>
    <s v="Basic Skills Initiative"/>
    <n v="180122"/>
  </r>
  <r>
    <s v="Los Angeles"/>
    <x v="14"/>
    <s v="South Bay Consortium (El Camino)"/>
    <x v="1"/>
    <n v="2"/>
    <x v="85"/>
    <s v="CalWORKS 14-15 CCD"/>
    <s v="CalWORKS"/>
    <s v="CalWORKS 14-15 CCD"/>
    <n v="623121"/>
  </r>
  <r>
    <s v="Los Angeles"/>
    <x v="14"/>
    <s v="South Bay Consortium (El Camino)"/>
    <x v="1"/>
    <n v="2"/>
    <x v="85"/>
    <s v="SSSP NonCredit"/>
    <s v="Other"/>
    <s v="SSSP NonCredit"/>
    <n v="0"/>
  </r>
  <r>
    <s v="Los Angeles"/>
    <x v="14"/>
    <s v="South Bay Consortium (El Camino)"/>
    <x v="1"/>
    <n v="2"/>
    <x v="85"/>
    <s v="ABE / ASE"/>
    <s v="Credit / Non-Credit CCD Apportionment"/>
    <s v="ABE / ASE"/>
    <n v="3381370.5760000008"/>
  </r>
  <r>
    <s v="Los Angeles"/>
    <x v="14"/>
    <s v="South Bay Consortium (El Camino)"/>
    <x v="1"/>
    <n v="2"/>
    <x v="85"/>
    <s v="AWD"/>
    <s v="Credit / Non-Credit CCD Apportionment"/>
    <s v="AWD"/>
    <n v="230349.55733333336"/>
  </r>
  <r>
    <s v="Los Angeles"/>
    <x v="14"/>
    <s v="South Bay Consortium (El Camino)"/>
    <x v="1"/>
    <n v="2"/>
    <x v="85"/>
    <s v="ESL"/>
    <s v="Credit / Non-Credit CCD Apportionment"/>
    <s v="ESL"/>
    <n v="258635.34933333338"/>
  </r>
  <r>
    <s v="Los Angeles "/>
    <x v="14"/>
    <s v="South Bay Consortium (El Camino)"/>
    <x v="1"/>
    <n v="2"/>
    <x v="85"/>
    <s v="Adult Perkins K-12/COE/JPA"/>
    <s v="Other"/>
    <s v="Adult Perkins K-12/COE/JPA"/>
    <n v="670199"/>
  </r>
  <r>
    <s v="Plumas"/>
    <x v="15"/>
    <s v="Feather River Consortium"/>
    <x v="1"/>
    <n v="2"/>
    <x v="86"/>
    <s v="Basic Skills Initiative 14-30"/>
    <s v="Other"/>
    <s v="Basic Skills Initiative"/>
    <n v="90000"/>
  </r>
  <r>
    <s v="Plumas"/>
    <x v="15"/>
    <s v="Feather River Consortium"/>
    <x v="1"/>
    <n v="2"/>
    <x v="86"/>
    <s v="CalWORKS 14-15 CCD"/>
    <s v="CalWORKS"/>
    <s v="CalWORKS 14-15 CCD"/>
    <n v="82565"/>
  </r>
  <r>
    <s v="Plumas"/>
    <x v="15"/>
    <s v="Feather River Consortium"/>
    <x v="1"/>
    <n v="2"/>
    <x v="86"/>
    <s v="SSSP NonCredit"/>
    <s v="Other"/>
    <s v="SSSP NonCredit"/>
    <n v="0"/>
  </r>
  <r>
    <s v="Plumas"/>
    <x v="15"/>
    <s v="Feather River Consortium"/>
    <x v="1"/>
    <n v="2"/>
    <x v="86"/>
    <s v="ABE / ASE"/>
    <s v="Credit / Non-Credit CCD Apportionment"/>
    <s v="ABE / ASE"/>
    <n v="314694.8"/>
  </r>
  <r>
    <s v="Plumas"/>
    <x v="15"/>
    <s v="Feather River Consortium"/>
    <x v="1"/>
    <n v="2"/>
    <x v="86"/>
    <s v="ESL"/>
    <s v="Credit / Non-Credit CCD Apportionment"/>
    <s v="ESL"/>
    <n v="152652.84857142859"/>
  </r>
  <r>
    <s v="Plumas "/>
    <x v="15"/>
    <s v="Feather River Consortium"/>
    <x v="1"/>
    <n v="2"/>
    <x v="86"/>
    <s v="Adult Perkins K-12/COE/JPA"/>
    <s v="Other"/>
    <s v="Adult Perkins K-12/COE/JPA"/>
    <n v="84682"/>
  </r>
  <r>
    <s v="Santa Clara "/>
    <x v="16"/>
    <s v="Foothill-Deanza Consortium"/>
    <x v="1"/>
    <n v="2"/>
    <x v="87"/>
    <s v="CTE (Non Credit Only)"/>
    <s v="Credit / Non-Credit CCD Apportionment"/>
    <s v="CTE (Non Credit Only)"/>
    <n v="18697.371428571427"/>
  </r>
  <r>
    <s v="Santa Clara "/>
    <x v="16"/>
    <s v="Foothill-Deanza Consortium"/>
    <x v="1"/>
    <n v="2"/>
    <x v="87"/>
    <s v="ABE / ASE"/>
    <s v="Credit / Non-Credit CCD Apportionment"/>
    <s v="ABE / ASE"/>
    <n v="7862964.3845714293"/>
  </r>
  <r>
    <s v="Santa Clara "/>
    <x v="16"/>
    <s v="Foothill-Deanza Consortium"/>
    <x v="1"/>
    <n v="2"/>
    <x v="87"/>
    <s v="AWD"/>
    <s v="Credit / Non-Credit CCD Apportionment"/>
    <s v="AWD"/>
    <n v="1980525.589333334"/>
  </r>
  <r>
    <s v="Santa Clara "/>
    <x v="16"/>
    <s v="Foothill-Deanza Consortium"/>
    <x v="1"/>
    <n v="2"/>
    <x v="87"/>
    <s v="ESL"/>
    <s v="Credit / Non-Credit CCD Apportionment"/>
    <s v="ESL"/>
    <n v="3638387.8443809524"/>
  </r>
  <r>
    <s v="Santa Clara "/>
    <x v="16"/>
    <s v="Foothill-Deanza Consortium"/>
    <x v="1"/>
    <n v="2"/>
    <x v="87"/>
    <s v="Adult Perkins K-12/COE/JPA"/>
    <s v="Other"/>
    <s v="Adult Perkins K-12/COE/JPA"/>
    <n v="657750"/>
  </r>
  <r>
    <s v="Santa Clara "/>
    <x v="16"/>
    <s v="Foothill-Deanza Consortium"/>
    <x v="1"/>
    <n v="2"/>
    <x v="87"/>
    <s v="Basic Skills Initiative 14-31"/>
    <s v="Other"/>
    <s v="Basic Skills Initiative"/>
    <n v="426226"/>
  </r>
  <r>
    <s v="Santa Clara "/>
    <x v="16"/>
    <s v="Foothill-Deanza Consortium"/>
    <x v="1"/>
    <n v="2"/>
    <x v="87"/>
    <s v="CalWORKS 14-15 CCD"/>
    <s v="CalWORKS"/>
    <s v="CalWORKS 14-15 CCD"/>
    <n v="443960"/>
  </r>
  <r>
    <s v="Santa Clara "/>
    <x v="16"/>
    <s v="Foothill-Deanza Consortium"/>
    <x v="1"/>
    <n v="2"/>
    <x v="87"/>
    <s v="SSSP NonCredit"/>
    <s v="Other"/>
    <s v="SSSP NonCredit"/>
    <n v="74773"/>
  </r>
  <r>
    <s v="Santa Clara "/>
    <x v="17"/>
    <s v="Gavilan Consortium"/>
    <x v="1"/>
    <n v="2"/>
    <x v="88"/>
    <s v="Adult Perkins K-12/COE/JPA"/>
    <s v="Other"/>
    <s v="Adult Perkins K-12/COE/JPA"/>
    <n v="167552"/>
  </r>
  <r>
    <s v="Santa Clara "/>
    <x v="17"/>
    <s v="Gavilan Consortium"/>
    <x v="1"/>
    <n v="2"/>
    <x v="88"/>
    <s v="Basic Skills Initiative 14-32"/>
    <s v="Other"/>
    <s v="Basic Skills Initiative"/>
    <n v="99352"/>
  </r>
  <r>
    <s v="Santa Clara "/>
    <x v="17"/>
    <s v="Gavilan Consortium"/>
    <x v="1"/>
    <n v="2"/>
    <x v="88"/>
    <s v="CalWORKS 14-15 CCD"/>
    <s v="CalWORKS"/>
    <s v="CalWORKS 14-15 CCD"/>
    <n v="365851"/>
  </r>
  <r>
    <s v="Santa Clara "/>
    <x v="17"/>
    <s v="Gavilan Consortium"/>
    <x v="1"/>
    <n v="2"/>
    <x v="88"/>
    <s v="SSSP NonCredit"/>
    <s v="Other"/>
    <s v="SSSP NonCredit"/>
    <n v="51920"/>
  </r>
  <r>
    <s v="Santa Clara "/>
    <x v="17"/>
    <s v="Gavilan Consortium"/>
    <x v="1"/>
    <n v="2"/>
    <x v="88"/>
    <s v="CTE (Non Credit Only)"/>
    <s v="Credit / Non-Credit CCD Apportionment"/>
    <s v="CTE (Non Credit Only)"/>
    <n v="13568.142857142857"/>
  </r>
  <r>
    <s v="Santa Clara "/>
    <x v="17"/>
    <s v="Gavilan Consortium"/>
    <x v="1"/>
    <n v="2"/>
    <x v="88"/>
    <s v="ABE / ASE"/>
    <s v="Credit / Non-Credit CCD Apportionment"/>
    <s v="ABE / ASE"/>
    <n v="2099440.0546666668"/>
  </r>
  <r>
    <s v="Santa Clara "/>
    <x v="17"/>
    <s v="Gavilan Consortium"/>
    <x v="1"/>
    <n v="2"/>
    <x v="88"/>
    <s v="ESL"/>
    <s v="Credit / Non-Credit CCD Apportionment"/>
    <s v="ESL"/>
    <n v="634525.92685714283"/>
  </r>
  <r>
    <s v="Los Angeles"/>
    <x v="18"/>
    <s v="Glendale Consortium"/>
    <x v="1"/>
    <n v="2"/>
    <x v="89"/>
    <s v="WIA Title II 2014 (All Grantees)"/>
    <s v="Other"/>
    <s v="WIA Title II 2014 (All Grantees)"/>
    <n v="916687"/>
  </r>
  <r>
    <s v="Los Angeles"/>
    <x v="18"/>
    <s v="Glendale Consortium"/>
    <x v="1"/>
    <n v="2"/>
    <x v="89"/>
    <s v="Basic Skills Initiative 14-33"/>
    <s v="Other"/>
    <s v="Basic Skills Initiative"/>
    <n v="381469"/>
  </r>
  <r>
    <s v="Los Angeles"/>
    <x v="18"/>
    <s v="Glendale Consortium"/>
    <x v="1"/>
    <n v="2"/>
    <x v="89"/>
    <s v="CalWORKS 14-15 CCD"/>
    <s v="CalWORKS"/>
    <s v="CalWORKS 14-15 CCD"/>
    <n v="1098755"/>
  </r>
  <r>
    <s v="Los Angeles"/>
    <x v="18"/>
    <s v="Glendale Consortium"/>
    <x v="1"/>
    <n v="2"/>
    <x v="89"/>
    <s v="SSSP NonCredit"/>
    <s v="Other"/>
    <s v="SSSP NonCredit"/>
    <n v="320018"/>
  </r>
  <r>
    <s v="Los Angeles"/>
    <x v="18"/>
    <s v="Glendale Consortium"/>
    <x v="1"/>
    <n v="2"/>
    <x v="89"/>
    <s v="CTE (Non Credit Only)"/>
    <s v="Credit / Non-Credit CCD Apportionment"/>
    <s v="CTE (Non Credit Only)"/>
    <n v="1144155.2142857143"/>
  </r>
  <r>
    <s v="Los Angeles"/>
    <x v="18"/>
    <s v="Glendale Consortium"/>
    <x v="1"/>
    <n v="2"/>
    <x v="89"/>
    <s v="ABE / ASE"/>
    <s v="Credit / Non-Credit CCD Apportionment"/>
    <s v="ABE / ASE"/>
    <n v="3713843.9643809525"/>
  </r>
  <r>
    <s v="Los Angeles"/>
    <x v="18"/>
    <s v="Glendale Consortium"/>
    <x v="1"/>
    <n v="2"/>
    <x v="89"/>
    <s v="AWD"/>
    <s v="Credit / Non-Credit CCD Apportionment"/>
    <s v="AWD"/>
    <n v="29570.133333333335"/>
  </r>
  <r>
    <s v="Los Angeles"/>
    <x v="18"/>
    <s v="Glendale Consortium"/>
    <x v="1"/>
    <n v="2"/>
    <x v="89"/>
    <s v="ESL"/>
    <s v="Credit / Non-Credit CCD Apportionment"/>
    <s v="ESL"/>
    <n v="5744198.8990476197"/>
  </r>
  <r>
    <s v="Los Angeles "/>
    <x v="18"/>
    <s v="Glendale Consortium"/>
    <x v="1"/>
    <n v="2"/>
    <x v="89"/>
    <s v="Adult Perkins K-12/COE/JPA"/>
    <s v="Other"/>
    <s v="Adult Perkins K-12/COE/JPA"/>
    <n v="465623"/>
  </r>
  <r>
    <s v="San Diego"/>
    <x v="19"/>
    <s v="San Diego East Region Adult Education Consortium (Grossmont-Cuyamaca)"/>
    <x v="1"/>
    <n v="2"/>
    <x v="90"/>
    <s v="WIA Title II 2014 (All Grantees)"/>
    <s v="Other"/>
    <s v="WIA Title II 2014 (All Grantees)"/>
    <n v="545453"/>
  </r>
  <r>
    <s v="San Diego"/>
    <x v="19"/>
    <s v="San Diego East Region Adult Education Consortium (Grossmont-Cuyamaca)"/>
    <x v="1"/>
    <n v="2"/>
    <x v="90"/>
    <s v="CTE (Non Credit Only)"/>
    <s v="Credit / Non-Credit CCD Apportionment"/>
    <s v="CTE (Non Credit Only)"/>
    <n v="61344.21428571429"/>
  </r>
  <r>
    <s v="San Diego"/>
    <x v="19"/>
    <s v="San Diego East Region Adult Education Consortium (Grossmont-Cuyamaca)"/>
    <x v="1"/>
    <n v="2"/>
    <x v="90"/>
    <s v="ABE / ASE"/>
    <s v="Credit / Non-Credit CCD Apportionment"/>
    <s v="ABE / ASE"/>
    <n v="5750733.6213333327"/>
  </r>
  <r>
    <s v="San Diego"/>
    <x v="19"/>
    <s v="San Diego East Region Adult Education Consortium (Grossmont-Cuyamaca)"/>
    <x v="1"/>
    <n v="2"/>
    <x v="90"/>
    <s v="AWD"/>
    <s v="Credit / Non-Credit CCD Apportionment"/>
    <s v="AWD"/>
    <n v="54113.343999999997"/>
  </r>
  <r>
    <s v="San Diego"/>
    <x v="19"/>
    <s v="San Diego East Region Adult Education Consortium (Grossmont-Cuyamaca)"/>
    <x v="1"/>
    <n v="2"/>
    <x v="90"/>
    <s v="ESL"/>
    <s v="Credit / Non-Credit CCD Apportionment"/>
    <s v="ESL"/>
    <n v="2322115.9142857143"/>
  </r>
  <r>
    <s v="San Diego"/>
    <x v="19"/>
    <s v="San Diego East Region Adult Education Consortium (Grossmont-Cuyamaca)"/>
    <x v="1"/>
    <n v="2"/>
    <x v="90"/>
    <s v="Basic Skills Initiative 14-34"/>
    <s v="Other"/>
    <s v="Basic Skills Initiative"/>
    <n v="258322"/>
  </r>
  <r>
    <s v="San Diego"/>
    <x v="19"/>
    <s v="San Diego East Region Adult Education Consortium (Grossmont-Cuyamaca)"/>
    <x v="1"/>
    <n v="2"/>
    <x v="90"/>
    <s v="CalWORKS 14-15 CCD"/>
    <s v="CalWORKS"/>
    <s v="CalWORKS 14-15 CCD"/>
    <n v="1453997"/>
  </r>
  <r>
    <s v="San Diego "/>
    <x v="19"/>
    <s v="San Diego East Region Adult Education Consortium (Grossmont-Cuyamaca)"/>
    <x v="1"/>
    <n v="2"/>
    <x v="90"/>
    <s v="Adult Perkins K-12/COE/JPA"/>
    <s v="Other"/>
    <s v="Adult Perkins K-12/COE/JPA"/>
    <n v="1170917"/>
  </r>
  <r>
    <s v="Monterey"/>
    <x v="20"/>
    <s v="Salinas Valley Consortium"/>
    <x v="1"/>
    <n v="2"/>
    <x v="91"/>
    <s v="Basic Skills Initiative 14-35"/>
    <s v="Other"/>
    <s v="Basic Skills Initiative"/>
    <n v="121490"/>
  </r>
  <r>
    <s v="Monterey"/>
    <x v="20"/>
    <s v="Salinas Valley Consortium"/>
    <x v="1"/>
    <n v="2"/>
    <x v="91"/>
    <s v="CalWORKS 14-15 CCD"/>
    <s v="CalWORKS"/>
    <s v="CalWORKS 14-15 CCD"/>
    <n v="274022"/>
  </r>
  <r>
    <s v="Monterey"/>
    <x v="20"/>
    <s v="Salinas Valley Consortium"/>
    <x v="1"/>
    <n v="2"/>
    <x v="91"/>
    <s v="SSSP NonCredit"/>
    <s v="Other"/>
    <s v="SSSP NonCredit"/>
    <n v="0"/>
  </r>
  <r>
    <s v="Monterey"/>
    <x v="20"/>
    <s v="Salinas Valley Consortium"/>
    <x v="1"/>
    <n v="2"/>
    <x v="91"/>
    <s v="CTE (Non Credit Only)"/>
    <s v="Credit / Non-Credit CCD Apportionment"/>
    <s v="CTE (Non Credit Only)"/>
    <n v="25795.680000000011"/>
  </r>
  <r>
    <s v="Monterey"/>
    <x v="20"/>
    <s v="Salinas Valley Consortium"/>
    <x v="1"/>
    <n v="2"/>
    <x v="91"/>
    <s v="ABE / ASE"/>
    <s v="Credit / Non-Credit CCD Apportionment"/>
    <s v="ABE / ASE"/>
    <n v="1480592.608"/>
  </r>
  <r>
    <s v="Monterey"/>
    <x v="20"/>
    <s v="Salinas Valley Consortium"/>
    <x v="1"/>
    <n v="2"/>
    <x v="91"/>
    <s v="AWD"/>
    <s v="Credit / Non-Credit CCD Apportionment"/>
    <s v="AWD"/>
    <n v="8372.2666666666664"/>
  </r>
  <r>
    <s v="Monterey"/>
    <x v="20"/>
    <s v="Salinas Valley Consortium"/>
    <x v="1"/>
    <n v="2"/>
    <x v="91"/>
    <s v="ESL"/>
    <s v="Credit / Non-Credit CCD Apportionment"/>
    <s v="ESL"/>
    <n v="611935.41523809533"/>
  </r>
  <r>
    <s v="Monterey "/>
    <x v="20"/>
    <s v="Salinas Valley Consortium"/>
    <x v="1"/>
    <n v="2"/>
    <x v="91"/>
    <s v="Adult Perkins K-12/COE/JPA"/>
    <s v="Other"/>
    <s v="Adult Perkins K-12/COE/JPA"/>
    <n v="79534"/>
  </r>
  <r>
    <s v="Imperial "/>
    <x v="21"/>
    <s v="Imperial County Consortium"/>
    <x v="1"/>
    <n v="2"/>
    <x v="92"/>
    <s v="Adult Perkins K-12/COE/JPA"/>
    <s v="Other"/>
    <s v="Adult Perkins K-12/COE/JPA"/>
    <n v="275967"/>
  </r>
  <r>
    <s v="Imperial "/>
    <x v="21"/>
    <s v="Imperial County Consortium"/>
    <x v="1"/>
    <n v="2"/>
    <x v="92"/>
    <s v="Basic Skills Initiative 14-36"/>
    <s v="Other"/>
    <s v="Basic Skills Initiative"/>
    <n v="172940"/>
  </r>
  <r>
    <s v="Imperial "/>
    <x v="21"/>
    <s v="Imperial County Consortium"/>
    <x v="1"/>
    <n v="2"/>
    <x v="92"/>
    <s v="CalWORKS 14-15 CCD"/>
    <s v="CalWORKS"/>
    <s v="CalWORKS 14-15 CCD"/>
    <n v="276084"/>
  </r>
  <r>
    <s v="Imperial "/>
    <x v="21"/>
    <s v="Imperial County Consortium"/>
    <x v="1"/>
    <n v="2"/>
    <x v="92"/>
    <s v="SSSP NonCredit"/>
    <s v="Other"/>
    <s v="SSSP NonCredit"/>
    <n v="9886"/>
  </r>
  <r>
    <s v="Imperial "/>
    <x v="21"/>
    <s v="Imperial County Consortium"/>
    <x v="1"/>
    <n v="2"/>
    <x v="92"/>
    <s v="CTE (Non Credit Only)"/>
    <s v="Credit / Non-Credit CCD Apportionment"/>
    <s v="CTE (Non Credit Only)"/>
    <n v="12161.657142857144"/>
  </r>
  <r>
    <s v="Imperial "/>
    <x v="21"/>
    <s v="Imperial County Consortium"/>
    <x v="1"/>
    <n v="2"/>
    <x v="92"/>
    <s v="ABE / ASE"/>
    <s v="Credit / Non-Credit CCD Apportionment"/>
    <s v="ABE / ASE"/>
    <n v="3369101.6426666663"/>
  </r>
  <r>
    <s v="Imperial "/>
    <x v="21"/>
    <s v="Imperial County Consortium"/>
    <x v="1"/>
    <n v="2"/>
    <x v="92"/>
    <s v="ESL"/>
    <s v="Credit / Non-Credit CCD Apportionment"/>
    <s v="ESL"/>
    <n v="2284386.2057142863"/>
  </r>
  <r>
    <s v="Kern"/>
    <x v="22"/>
    <s v="Kern Consortium"/>
    <x v="1"/>
    <n v="2"/>
    <x v="93"/>
    <s v="Basic Skills Initiative 14-37"/>
    <s v="Other"/>
    <s v="Basic Skills Initiative"/>
    <n v="479187"/>
  </r>
  <r>
    <s v="Kern"/>
    <x v="22"/>
    <s v="Kern Consortium"/>
    <x v="1"/>
    <n v="2"/>
    <x v="93"/>
    <s v="CalWORKS 14-15 CCD"/>
    <s v="CalWORKS"/>
    <s v="CalWORKS 14-15 CCD"/>
    <n v="732416"/>
  </r>
  <r>
    <s v="Kern"/>
    <x v="22"/>
    <s v="Kern Consortium"/>
    <x v="1"/>
    <n v="2"/>
    <x v="93"/>
    <s v="SSSP NonCredit"/>
    <s v="Other"/>
    <s v="SSSP NonCredit"/>
    <n v="2619"/>
  </r>
  <r>
    <s v="Kern"/>
    <x v="22"/>
    <s v="Kern Consortium"/>
    <x v="1"/>
    <n v="2"/>
    <x v="93"/>
    <s v="ABE / ASE"/>
    <s v="Credit / Non-Credit CCD Apportionment"/>
    <s v="ABE / ASE"/>
    <n v="9887424.6320000011"/>
  </r>
  <r>
    <s v="Kern"/>
    <x v="22"/>
    <s v="Kern Consortium"/>
    <x v="1"/>
    <n v="2"/>
    <x v="93"/>
    <s v="AWD"/>
    <s v="Credit / Non-Credit CCD Apportionment"/>
    <s v="AWD"/>
    <n v="27896.570666666677"/>
  </r>
  <r>
    <s v="Kern"/>
    <x v="22"/>
    <s v="Kern Consortium"/>
    <x v="1"/>
    <n v="2"/>
    <x v="93"/>
    <s v="ESL"/>
    <s v="Credit / Non-Credit CCD Apportionment"/>
    <s v="ESL"/>
    <n v="836863.14628571435"/>
  </r>
  <r>
    <s v="Kern "/>
    <x v="22"/>
    <s v="Kern Consortium"/>
    <x v="1"/>
    <n v="2"/>
    <x v="93"/>
    <s v="Adult Perkins K-12/COE/JPA"/>
    <s v="Other"/>
    <s v="Adult Perkins K-12/COE/JPA"/>
    <n v="770731"/>
  </r>
  <r>
    <s v="El Doardo"/>
    <x v="23"/>
    <s v="Lake Tahoe Consortium"/>
    <x v="1"/>
    <n v="2"/>
    <x v="94"/>
    <s v="Basic Skills Initiative 14-38"/>
    <s v="Other"/>
    <s v="Basic Skills Initiative"/>
    <n v="90000"/>
  </r>
  <r>
    <s v="El Doardo"/>
    <x v="23"/>
    <s v="Lake Tahoe Consortium"/>
    <x v="1"/>
    <n v="2"/>
    <x v="94"/>
    <s v="CalWORKS 14-15 CCD"/>
    <s v="CalWORKS"/>
    <s v="CalWORKS 14-15 CCD"/>
    <n v="124364"/>
  </r>
  <r>
    <s v="El Doardo"/>
    <x v="23"/>
    <s v="Lake Tahoe Consortium"/>
    <x v="1"/>
    <n v="2"/>
    <x v="94"/>
    <s v="SSSP NonCredit"/>
    <s v="Other"/>
    <s v="SSSP NonCredit"/>
    <n v="12967"/>
  </r>
  <r>
    <s v="El Doardo"/>
    <x v="23"/>
    <s v="Lake Tahoe Consortium"/>
    <x v="1"/>
    <n v="2"/>
    <x v="94"/>
    <s v="CTE (Non Credit Only)"/>
    <s v="Credit / Non-Credit CCD Apportionment"/>
    <s v="CTE (Non Credit Only)"/>
    <n v="64374.171428571433"/>
  </r>
  <r>
    <s v="El Doardo"/>
    <x v="23"/>
    <s v="Lake Tahoe Consortium"/>
    <x v="1"/>
    <n v="2"/>
    <x v="94"/>
    <s v="ABE / ASE"/>
    <s v="Credit / Non-Credit CCD Apportionment"/>
    <s v="ABE / ASE"/>
    <n v="147258.37333333335"/>
  </r>
  <r>
    <s v="El Doardo"/>
    <x v="23"/>
    <s v="Lake Tahoe Consortium"/>
    <x v="1"/>
    <n v="2"/>
    <x v="94"/>
    <s v="ESL"/>
    <s v="Credit / Non-Credit CCD Apportionment"/>
    <s v="ESL"/>
    <n v="87343.28571428571"/>
  </r>
  <r>
    <s v="El Dorado "/>
    <x v="23"/>
    <s v="Lake Tahoe Consortium"/>
    <x v="1"/>
    <n v="2"/>
    <x v="94"/>
    <s v="Adult Perkins K-12/COE/JPA"/>
    <s v="Other"/>
    <s v="Adult Perkins K-12/COE/JPA"/>
    <n v="115700"/>
  </r>
  <r>
    <s v="Lassen"/>
    <x v="24"/>
    <s v="Lassen Consortium"/>
    <x v="1"/>
    <n v="2"/>
    <x v="95"/>
    <s v="Basic Skills Initiative 14-39"/>
    <s v="Other"/>
    <s v="Basic Skills Initiative"/>
    <n v="90000"/>
  </r>
  <r>
    <s v="Lassen"/>
    <x v="24"/>
    <s v="Lassen Consortium"/>
    <x v="1"/>
    <n v="2"/>
    <x v="95"/>
    <s v="CalWORKS 14-15 CCD"/>
    <s v="CalWORKS"/>
    <s v="CalWORKS 14-15 CCD"/>
    <n v="164820"/>
  </r>
  <r>
    <s v="Lassen"/>
    <x v="24"/>
    <s v="Lassen Consortium"/>
    <x v="1"/>
    <n v="2"/>
    <x v="95"/>
    <s v="SSSP NonCredit"/>
    <s v="Other"/>
    <s v="SSSP NonCredit"/>
    <n v="11529"/>
  </r>
  <r>
    <s v="Lassen"/>
    <x v="24"/>
    <s v="Lassen Consortium"/>
    <x v="1"/>
    <n v="2"/>
    <x v="95"/>
    <s v="CTE (Non Credit Only)"/>
    <s v="Credit / Non-Credit CCD Apportionment"/>
    <s v="CTE (Non Credit Only)"/>
    <n v="2237.8285714285712"/>
  </r>
  <r>
    <s v="Lassen"/>
    <x v="24"/>
    <s v="Lassen Consortium"/>
    <x v="1"/>
    <n v="2"/>
    <x v="95"/>
    <s v="ABE / ASE"/>
    <s v="Credit / Non-Credit CCD Apportionment"/>
    <s v="ABE / ASE"/>
    <n v="943804.86266666651"/>
  </r>
  <r>
    <s v="Lassen"/>
    <x v="24"/>
    <s v="Lassen Consortium"/>
    <x v="1"/>
    <n v="2"/>
    <x v="95"/>
    <s v="ESL"/>
    <s v="Credit / Non-Credit CCD Apportionment"/>
    <s v="ESL"/>
    <n v="129807.65142857144"/>
  </r>
  <r>
    <s v="Lassen "/>
    <x v="24"/>
    <s v="Lassen Consortium"/>
    <x v="1"/>
    <n v="2"/>
    <x v="95"/>
    <s v="Adult Perkins K-12/COE/JPA"/>
    <s v="Other"/>
    <s v="Adult Perkins K-12/COE/JPA"/>
    <n v="162314"/>
  </r>
  <r>
    <s v="Los Angeles"/>
    <x v="25"/>
    <s v="Long Beach Consortium"/>
    <x v="1"/>
    <n v="2"/>
    <x v="96"/>
    <s v="Basic Skills Initiative 14-40"/>
    <s v="Other"/>
    <s v="Basic Skills Initiative"/>
    <n v="381232"/>
  </r>
  <r>
    <s v="Los Angeles"/>
    <x v="25"/>
    <s v="Long Beach Consortium"/>
    <x v="1"/>
    <n v="2"/>
    <x v="96"/>
    <s v="CalWORKS 14-15 CCD"/>
    <s v="CalWORKS"/>
    <s v="CalWORKS 14-15 CCD"/>
    <n v="666164"/>
  </r>
  <r>
    <s v="Los Angeles"/>
    <x v="25"/>
    <s v="Long Beach Consortium"/>
    <x v="1"/>
    <n v="2"/>
    <x v="96"/>
    <s v="SSSP NonCredit"/>
    <s v="Other"/>
    <s v="SSSP NonCredit"/>
    <n v="42137"/>
  </r>
  <r>
    <s v="Los Angeles"/>
    <x v="25"/>
    <s v="Long Beach Consortium"/>
    <x v="1"/>
    <n v="2"/>
    <x v="96"/>
    <s v="CTE (Non Credit Only)"/>
    <s v="Credit / Non-Credit CCD Apportionment"/>
    <s v="CTE (Non Credit Only)"/>
    <n v="32200.157142857151"/>
  </r>
  <r>
    <s v="Los Angeles"/>
    <x v="25"/>
    <s v="Long Beach Consortium"/>
    <x v="1"/>
    <n v="2"/>
    <x v="96"/>
    <s v="ABE / ASE"/>
    <s v="Credit / Non-Credit CCD Apportionment"/>
    <s v="ABE / ASE"/>
    <n v="6825518.422857143"/>
  </r>
  <r>
    <s v="Los Angeles"/>
    <x v="25"/>
    <s v="Long Beach Consortium"/>
    <x v="1"/>
    <n v="2"/>
    <x v="96"/>
    <s v="ESL"/>
    <s v="Credit / Non-Credit CCD Apportionment"/>
    <s v="ESL"/>
    <n v="1335139.2314285713"/>
  </r>
  <r>
    <s v="Los Angeles "/>
    <x v="25"/>
    <s v="Long Beach Consortium"/>
    <x v="1"/>
    <n v="2"/>
    <x v="96"/>
    <s v="Adult Perkins K-12/COE/JPA"/>
    <s v="Other"/>
    <s v="Adult Perkins K-12/COE/JPA"/>
    <n v="798320"/>
  </r>
  <r>
    <s v="Los Angeles"/>
    <x v="26"/>
    <s v="Los Angeles Consortium"/>
    <x v="1"/>
    <n v="2"/>
    <x v="97"/>
    <s v="Basic Skills Initiative 14-41"/>
    <s v="Other"/>
    <s v="Basic Skills Initiative"/>
    <n v="1352601"/>
  </r>
  <r>
    <s v="Los Angeles"/>
    <x v="26"/>
    <s v="Los Angeles Consortium"/>
    <x v="1"/>
    <n v="2"/>
    <x v="97"/>
    <s v="CalWORKS 14-15 CCD"/>
    <s v="CalWORKS"/>
    <s v="CalWORKS 14-15 CCD"/>
    <n v="6362319"/>
  </r>
  <r>
    <s v="Los Angeles"/>
    <x v="26"/>
    <s v="Los Angeles Consortium"/>
    <x v="1"/>
    <n v="2"/>
    <x v="97"/>
    <s v="SSSP NonCredit"/>
    <s v="Other"/>
    <s v="SSSP NonCredit"/>
    <n v="797387"/>
  </r>
  <r>
    <s v="Los Angeles"/>
    <x v="26"/>
    <s v="Los Angeles Consortium"/>
    <x v="1"/>
    <n v="2"/>
    <x v="97"/>
    <s v="CTE (Non Credit Only)"/>
    <s v="Credit / Non-Credit CCD Apportionment"/>
    <s v="CTE (Non Credit Only)"/>
    <n v="1086726.6771428571"/>
  </r>
  <r>
    <s v="Los Angeles"/>
    <x v="26"/>
    <s v="Los Angeles Consortium"/>
    <x v="1"/>
    <n v="2"/>
    <x v="97"/>
    <s v="ABE / ASE"/>
    <s v="Credit / Non-Credit CCD Apportionment"/>
    <s v="ABE / ASE"/>
    <n v="25786162.849904764"/>
  </r>
  <r>
    <s v="Los Angeles"/>
    <x v="26"/>
    <s v="Los Angeles Consortium"/>
    <x v="1"/>
    <n v="2"/>
    <x v="97"/>
    <s v="AWD"/>
    <s v="Credit / Non-Credit CCD Apportionment"/>
    <s v="AWD"/>
    <n v="254242.58133333334"/>
  </r>
  <r>
    <s v="Los Angeles"/>
    <x v="26"/>
    <s v="Los Angeles Consortium"/>
    <x v="1"/>
    <n v="2"/>
    <x v="97"/>
    <s v="ESL"/>
    <s v="Credit / Non-Credit CCD Apportionment"/>
    <s v="ESL"/>
    <n v="9338605.8158095255"/>
  </r>
  <r>
    <s v="Los Angeles "/>
    <x v="26"/>
    <s v="Los Angeles Consortium"/>
    <x v="1"/>
    <n v="2"/>
    <x v="97"/>
    <s v="Adult Perkins K-12/COE/JPA"/>
    <s v="Other"/>
    <s v="Adult Perkins K-12/COE/JPA"/>
    <n v="4279280"/>
  </r>
  <r>
    <s v="Los Angeles"/>
    <x v="26"/>
    <s v="Los Angeles Consortium"/>
    <x v="1"/>
    <n v="2"/>
    <x v="97"/>
    <s v="WIA Title II 2014 (All Grantees)"/>
    <s v="Other"/>
    <s v="WIA Title II 2014 (All Grantees)"/>
    <n v="2134018"/>
  </r>
  <r>
    <s v="Sacramento"/>
    <x v="27"/>
    <s v="Capital Regional Consortium"/>
    <x v="1"/>
    <n v="2"/>
    <x v="98"/>
    <s v="Basic Skills Initiative 14-42"/>
    <s v="Other"/>
    <s v="Basic Skills Initiative"/>
    <n v="532781"/>
  </r>
  <r>
    <s v="Sacramento"/>
    <x v="27"/>
    <s v="Capital Regional Consortium"/>
    <x v="1"/>
    <n v="2"/>
    <x v="98"/>
    <s v="CalWORKS 14-15 CCD"/>
    <s v="CalWORKS"/>
    <s v="CalWORKS 14-15 CCD"/>
    <n v="2173002"/>
  </r>
  <r>
    <s v="Sacramento"/>
    <x v="27"/>
    <s v="Capital Regional Consortium"/>
    <x v="1"/>
    <n v="2"/>
    <x v="98"/>
    <s v="SSSP NonCredit"/>
    <s v="Other"/>
    <s v="SSSP NonCredit"/>
    <n v="0"/>
  </r>
  <r>
    <s v="Sacramento"/>
    <x v="27"/>
    <s v="Capital Regional Consortium"/>
    <x v="1"/>
    <n v="2"/>
    <x v="98"/>
    <s v="ABE / ASE"/>
    <s v="Credit / Non-Credit CCD Apportionment"/>
    <s v="ABE / ASE"/>
    <n v="10606703.509333331"/>
  </r>
  <r>
    <s v="Sacramento"/>
    <x v="27"/>
    <s v="Capital Regional Consortium"/>
    <x v="1"/>
    <n v="2"/>
    <x v="98"/>
    <s v="AWD"/>
    <s v="Credit / Non-Credit CCD Apportionment"/>
    <s v="AWD"/>
    <n v="192592.41600000003"/>
  </r>
  <r>
    <s v="Sacramento"/>
    <x v="27"/>
    <s v="Capital Regional Consortium"/>
    <x v="1"/>
    <n v="2"/>
    <x v="98"/>
    <s v="ESL"/>
    <s v="Credit / Non-Credit CCD Apportionment"/>
    <s v="ESL"/>
    <n v="4869400.2506666658"/>
  </r>
  <r>
    <s v="Sacramento "/>
    <x v="27"/>
    <s v="Capital Regional Consortium"/>
    <x v="1"/>
    <n v="2"/>
    <x v="98"/>
    <s v="Adult Perkins K-12/COE/JPA"/>
    <s v="Other"/>
    <s v="Adult Perkins K-12/COE/JPA"/>
    <n v="2674652"/>
  </r>
  <r>
    <s v="Marin"/>
    <x v="28"/>
    <s v="Marin Consortium"/>
    <x v="1"/>
    <n v="2"/>
    <x v="99"/>
    <s v="Basic Skills Initiative 14-43"/>
    <s v="Other"/>
    <s v="Basic Skills Initiative"/>
    <n v="90000"/>
  </r>
  <r>
    <s v="Marin"/>
    <x v="28"/>
    <s v="Marin Consortium"/>
    <x v="1"/>
    <n v="2"/>
    <x v="99"/>
    <s v="CalWORKS 14-15 CCD"/>
    <s v="CalWORKS"/>
    <s v="CalWORKS 14-15 CCD"/>
    <n v="168909"/>
  </r>
  <r>
    <s v="Marin"/>
    <x v="28"/>
    <s v="Marin Consortium"/>
    <x v="1"/>
    <n v="2"/>
    <x v="99"/>
    <s v="SSSP NonCredit"/>
    <s v="Other"/>
    <s v="SSSP NonCredit"/>
    <n v="55643"/>
  </r>
  <r>
    <s v="Marin"/>
    <x v="28"/>
    <s v="Marin Consortium"/>
    <x v="1"/>
    <n v="2"/>
    <x v="99"/>
    <s v="CTE (Non Credit Only)"/>
    <s v="Credit / Non-Credit CCD Apportionment"/>
    <s v="CTE (Non Credit Only)"/>
    <n v="6049.4571428571435"/>
  </r>
  <r>
    <s v="Marin"/>
    <x v="28"/>
    <s v="Marin Consortium"/>
    <x v="1"/>
    <n v="2"/>
    <x v="99"/>
    <s v="ABE / ASE"/>
    <s v="Credit / Non-Credit CCD Apportionment"/>
    <s v="ABE / ASE"/>
    <n v="601299.75466666673"/>
  </r>
  <r>
    <s v="Marin "/>
    <x v="28"/>
    <s v="Marin Consortium"/>
    <x v="1"/>
    <n v="2"/>
    <x v="99"/>
    <s v="Adult Perkins K-12/COE/JPA"/>
    <s v="Other"/>
    <s v="Adult Perkins K-12/COE/JPA"/>
    <n v="156727"/>
  </r>
  <r>
    <s v="Lake"/>
    <x v="29"/>
    <s v="Mendocino-Lake Consortium"/>
    <x v="1"/>
    <n v="2"/>
    <x v="100"/>
    <s v="CTE (Non Credit Only)"/>
    <s v="Credit / Non-Credit CCD Apportionment"/>
    <s v="CTE (Non Credit Only)"/>
    <n v="35020.448571428577"/>
  </r>
  <r>
    <s v="Lake"/>
    <x v="29"/>
    <s v="Mendocino-Lake Consortium"/>
    <x v="1"/>
    <n v="2"/>
    <x v="100"/>
    <s v="ABE / ASE"/>
    <s v="Credit / Non-Credit CCD Apportionment"/>
    <s v="ABE / ASE"/>
    <n v="1000844.5860952383"/>
  </r>
  <r>
    <s v="Lake"/>
    <x v="29"/>
    <s v="Mendocino-Lake Consortium"/>
    <x v="1"/>
    <n v="2"/>
    <x v="100"/>
    <s v="AWD"/>
    <s v="Credit / Non-Credit CCD Apportionment"/>
    <s v="AWD"/>
    <n v="14644.836190476191"/>
  </r>
  <r>
    <s v="Lake"/>
    <x v="29"/>
    <s v="Mendocino-Lake Consortium"/>
    <x v="1"/>
    <n v="2"/>
    <x v="100"/>
    <s v="ESL"/>
    <s v="Credit / Non-Credit CCD Apportionment"/>
    <s v="ESL"/>
    <n v="169004.34476190477"/>
  </r>
  <r>
    <s v="Mendocino"/>
    <x v="29"/>
    <s v="Mendocino-Lake Consortium"/>
    <x v="1"/>
    <n v="2"/>
    <x v="100"/>
    <s v="Basic Skills Initiative 14-44"/>
    <s v="Other"/>
    <s v="Basic Skills Initiative"/>
    <n v="90000"/>
  </r>
  <r>
    <s v="Mendocino"/>
    <x v="29"/>
    <s v="Mendocino-Lake Consortium"/>
    <x v="1"/>
    <n v="2"/>
    <x v="100"/>
    <s v="CalWORKS 14-15 CCD"/>
    <s v="CalWORKS"/>
    <s v="CalWORKS 14-15 CCD"/>
    <n v="177871"/>
  </r>
  <r>
    <s v="Mendocino"/>
    <x v="29"/>
    <s v="Mendocino-Lake Consortium"/>
    <x v="1"/>
    <n v="2"/>
    <x v="100"/>
    <s v="SSSP NonCredit"/>
    <s v="Other"/>
    <s v="SSSP NonCredit"/>
    <n v="18976"/>
  </r>
  <r>
    <s v="Merced"/>
    <x v="30"/>
    <s v="Merced Consortium"/>
    <x v="1"/>
    <n v="2"/>
    <x v="101"/>
    <s v="Basic Skills Initiative 14-45"/>
    <s v="Other"/>
    <s v="Basic Skills Initiative"/>
    <n v="271192"/>
  </r>
  <r>
    <s v="Merced"/>
    <x v="30"/>
    <s v="Merced Consortium"/>
    <x v="1"/>
    <n v="2"/>
    <x v="101"/>
    <s v="CalWORKS 14-15 CCD"/>
    <s v="CalWORKS"/>
    <s v="CalWORKS 14-15 CCD"/>
    <n v="498794"/>
  </r>
  <r>
    <s v="Merced"/>
    <x v="30"/>
    <s v="Merced Consortium"/>
    <x v="1"/>
    <n v="2"/>
    <x v="101"/>
    <s v="SSSP NonCredit"/>
    <s v="Other"/>
    <s v="SSSP NonCredit"/>
    <n v="56901"/>
  </r>
  <r>
    <s v="Merced"/>
    <x v="30"/>
    <s v="Merced Consortium"/>
    <x v="1"/>
    <n v="2"/>
    <x v="101"/>
    <s v="CTE (Non Credit Only)"/>
    <s v="Credit / Non-Credit CCD Apportionment"/>
    <s v="CTE (Non Credit Only)"/>
    <n v="484040.22857142851"/>
  </r>
  <r>
    <s v="Merced"/>
    <x v="30"/>
    <s v="Merced Consortium"/>
    <x v="1"/>
    <n v="2"/>
    <x v="101"/>
    <s v="ABE / ASE"/>
    <s v="Credit / Non-Credit CCD Apportionment"/>
    <s v="ABE / ASE"/>
    <n v="7153680.3209523819"/>
  </r>
  <r>
    <s v="Merced"/>
    <x v="30"/>
    <s v="Merced Consortium"/>
    <x v="1"/>
    <n v="2"/>
    <x v="101"/>
    <s v="AWD"/>
    <s v="Credit / Non-Credit CCD Apportionment"/>
    <s v="AWD"/>
    <n v="1368947.1857142858"/>
  </r>
  <r>
    <s v="Merced"/>
    <x v="30"/>
    <s v="Merced Consortium"/>
    <x v="1"/>
    <n v="2"/>
    <x v="101"/>
    <s v="ESL"/>
    <s v="Credit / Non-Credit CCD Apportionment"/>
    <s v="ESL"/>
    <n v="233094.98857142855"/>
  </r>
  <r>
    <s v="Merced "/>
    <x v="30"/>
    <s v="Merced Consortium"/>
    <x v="1"/>
    <n v="2"/>
    <x v="101"/>
    <s v="Adult Perkins K-12/COE/JPA"/>
    <s v="Other"/>
    <s v="Adult Perkins K-12/COE/JPA"/>
    <n v="369719"/>
  </r>
  <r>
    <s v="San Diego"/>
    <x v="31"/>
    <s v="Mira Costa Consortium"/>
    <x v="1"/>
    <n v="2"/>
    <x v="102"/>
    <s v="Basic Skills Initiative 14-46"/>
    <s v="Other"/>
    <s v="Basic Skills Initiative"/>
    <n v="107341"/>
  </r>
  <r>
    <s v="San Diego"/>
    <x v="31"/>
    <s v="Mira Costa Consortium"/>
    <x v="1"/>
    <n v="2"/>
    <x v="102"/>
    <s v="CalWORKS 14-15 CCD"/>
    <s v="CalWORKS"/>
    <s v="CalWORKS 14-15 CCD"/>
    <n v="297051"/>
  </r>
  <r>
    <s v="San Diego"/>
    <x v="31"/>
    <s v="Mira Costa Consortium"/>
    <x v="1"/>
    <n v="2"/>
    <x v="102"/>
    <s v="SSSP NonCredit"/>
    <s v="Other"/>
    <s v="SSSP NonCredit"/>
    <n v="119888"/>
  </r>
  <r>
    <s v="San Diego "/>
    <x v="31"/>
    <s v="Mira Costa Consortium"/>
    <x v="1"/>
    <n v="2"/>
    <x v="102"/>
    <s v="Adult Perkins K-12/COE/JPA"/>
    <s v="Other"/>
    <s v="Adult Perkins K-12/COE/JPA"/>
    <n v="275327"/>
  </r>
  <r>
    <s v="San Diego"/>
    <x v="31"/>
    <s v="Mira Costa Consortium"/>
    <x v="1"/>
    <n v="2"/>
    <x v="102"/>
    <s v="WIA Title II 2014 (All Grantees)"/>
    <s v="Other"/>
    <s v="WIA Title II 2014 (All Grantees)"/>
    <n v="214053"/>
  </r>
  <r>
    <s v="San Diego"/>
    <x v="31"/>
    <s v="Mira Costa Consortium"/>
    <x v="1"/>
    <n v="2"/>
    <x v="102"/>
    <s v="CTE (Non Credit Only)"/>
    <s v="Credit / Non-Credit CCD Apportionment"/>
    <s v="CTE (Non Credit Only)"/>
    <n v="91962.728571428524"/>
  </r>
  <r>
    <s v="San Diego"/>
    <x v="31"/>
    <s v="Mira Costa Consortium"/>
    <x v="1"/>
    <n v="2"/>
    <x v="102"/>
    <s v="ABE / ASE"/>
    <s v="Credit / Non-Credit CCD Apportionment"/>
    <s v="ABE / ASE"/>
    <n v="2322054.4403809519"/>
  </r>
  <r>
    <s v="San Diego"/>
    <x v="31"/>
    <s v="Mira Costa Consortium"/>
    <x v="1"/>
    <n v="2"/>
    <x v="102"/>
    <s v="AWD"/>
    <s v="Credit / Non-Credit CCD Apportionment"/>
    <s v="AWD"/>
    <n v="157329.12857142859"/>
  </r>
  <r>
    <s v="San Diego"/>
    <x v="31"/>
    <s v="Mira Costa Consortium"/>
    <x v="1"/>
    <n v="2"/>
    <x v="102"/>
    <s v="ESL"/>
    <s v="Credit / Non-Credit CCD Apportionment"/>
    <s v="ESL"/>
    <n v="988983.76857142849"/>
  </r>
  <r>
    <s v="Monterey "/>
    <x v="32"/>
    <s v="Monterey Peninsula Consortium"/>
    <x v="1"/>
    <n v="2"/>
    <x v="103"/>
    <s v="CTE (Non Credit Only)"/>
    <s v="Credit / Non-Credit CCD Apportionment"/>
    <s v="CTE (Non Credit Only)"/>
    <n v="249265.86857142855"/>
  </r>
  <r>
    <s v="Monterey "/>
    <x v="32"/>
    <s v="Monterey Peninsula Consortium"/>
    <x v="1"/>
    <n v="2"/>
    <x v="103"/>
    <s v="ABE / ASE"/>
    <s v="Credit / Non-Credit CCD Apportionment"/>
    <s v="ABE / ASE"/>
    <n v="1315447.3325714283"/>
  </r>
  <r>
    <s v="Monterey "/>
    <x v="32"/>
    <s v="Monterey Peninsula Consortium"/>
    <x v="1"/>
    <n v="2"/>
    <x v="103"/>
    <s v="AWD"/>
    <s v="Credit / Non-Credit CCD Apportionment"/>
    <s v="AWD"/>
    <n v="183495.1466666667"/>
  </r>
  <r>
    <s v="Monterey "/>
    <x v="32"/>
    <s v="Monterey Peninsula Consortium"/>
    <x v="1"/>
    <n v="2"/>
    <x v="103"/>
    <s v="ESL"/>
    <s v="Credit / Non-Credit CCD Apportionment"/>
    <s v="ESL"/>
    <n v="382619.06"/>
  </r>
  <r>
    <s v="Monterey"/>
    <x v="32"/>
    <s v="Monterey Peninsula Consortium"/>
    <x v="1"/>
    <n v="2"/>
    <x v="103"/>
    <s v="Basic Skills Initiative 14-47"/>
    <s v="Other"/>
    <s v="Basic Skills Initiative"/>
    <n v="90000"/>
  </r>
  <r>
    <s v="Monterey"/>
    <x v="32"/>
    <s v="Monterey Peninsula Consortium"/>
    <x v="1"/>
    <n v="2"/>
    <x v="103"/>
    <s v="CalWORKS 14-15 CCD"/>
    <s v="CalWORKS"/>
    <s v="CalWORKS 14-15 CCD"/>
    <n v="208285"/>
  </r>
  <r>
    <s v="Monterey"/>
    <x v="32"/>
    <s v="Monterey Peninsula Consortium"/>
    <x v="1"/>
    <n v="2"/>
    <x v="103"/>
    <s v="SSSP NonCredit"/>
    <s v="Other"/>
    <s v="SSSP NonCredit"/>
    <n v="60573"/>
  </r>
  <r>
    <s v="Monterey "/>
    <x v="32"/>
    <s v="Monterey Peninsula Consortium"/>
    <x v="1"/>
    <n v="2"/>
    <x v="103"/>
    <s v="Adult Perkins K-12/COE/JPA"/>
    <s v="Other"/>
    <s v="Adult Perkins K-12/COE/JPA"/>
    <n v="162197"/>
  </r>
  <r>
    <s v="Los Angeles"/>
    <x v="33"/>
    <s v="Mt. San Antonio Consortium"/>
    <x v="1"/>
    <n v="2"/>
    <x v="104"/>
    <s v="WIA Title II 2014 (All Grantees)"/>
    <s v="Other"/>
    <s v="WIA Title II 2014 (All Grantees)"/>
    <n v="1208500"/>
  </r>
  <r>
    <s v="Los Angeles"/>
    <x v="33"/>
    <s v="Mt. San Antonio Consortium"/>
    <x v="1"/>
    <n v="2"/>
    <x v="104"/>
    <s v="Basic Skills Initiative 14-48"/>
    <s v="Other"/>
    <s v="Basic Skills Initiative"/>
    <n v="1241378"/>
  </r>
  <r>
    <s v="Los Angeles"/>
    <x v="33"/>
    <s v="Mt. San Antonio Consortium"/>
    <x v="1"/>
    <n v="2"/>
    <x v="104"/>
    <s v="CalWORKS 14-15 CCD"/>
    <s v="CalWORKS"/>
    <s v="CalWORKS 14-15 CCD"/>
    <n v="662660"/>
  </r>
  <r>
    <s v="Los Angeles"/>
    <x v="33"/>
    <s v="Mt. San Antonio Consortium"/>
    <x v="1"/>
    <n v="2"/>
    <x v="104"/>
    <s v="SSSP NonCredit"/>
    <s v="Other"/>
    <s v="SSSP NonCredit"/>
    <n v="828380"/>
  </r>
  <r>
    <s v="Los Angeles"/>
    <x v="33"/>
    <s v="Mt. San Antonio Consortium"/>
    <x v="1"/>
    <n v="2"/>
    <x v="104"/>
    <s v="CTE (Non Credit Only)"/>
    <s v="Credit / Non-Credit CCD Apportionment"/>
    <s v="CTE (Non Credit Only)"/>
    <n v="934929.22285714152"/>
  </r>
  <r>
    <s v="Los Angeles"/>
    <x v="33"/>
    <s v="Mt. San Antonio Consortium"/>
    <x v="1"/>
    <n v="2"/>
    <x v="104"/>
    <s v="ABE / ASE"/>
    <s v="Credit / Non-Credit CCD Apportionment"/>
    <s v="ABE / ASE"/>
    <n v="15323160.105333334"/>
  </r>
  <r>
    <s v="Los Angeles"/>
    <x v="33"/>
    <s v="Mt. San Antonio Consortium"/>
    <x v="1"/>
    <n v="2"/>
    <x v="104"/>
    <s v="AWD"/>
    <s v="Credit / Non-Credit CCD Apportionment"/>
    <s v="AWD"/>
    <n v="214173.4272380952"/>
  </r>
  <r>
    <s v="Los Angeles"/>
    <x v="33"/>
    <s v="Mt. San Antonio Consortium"/>
    <x v="1"/>
    <n v="2"/>
    <x v="104"/>
    <s v="ESL"/>
    <s v="Credit / Non-Credit CCD Apportionment"/>
    <s v="ESL"/>
    <n v="5325172.5325714294"/>
  </r>
  <r>
    <s v="Los Angeles "/>
    <x v="33"/>
    <s v="Mt. San Antonio Consortium"/>
    <x v="1"/>
    <n v="2"/>
    <x v="104"/>
    <s v="Adult Perkins K-12/COE/JPA"/>
    <s v="Other"/>
    <s v="Adult Perkins K-12/COE/JPA"/>
    <n v="871353"/>
  </r>
  <r>
    <s v="Los Angeles"/>
    <x v="34"/>
    <s v="Mt. San Jacinto Consortium"/>
    <x v="1"/>
    <n v="2"/>
    <x v="105"/>
    <s v="CalWORKS 14-15 CCD"/>
    <s v="CalWORKS"/>
    <s v="CalWORKS 14-15 CCD"/>
    <n v="517634"/>
  </r>
  <r>
    <s v="Los Angeles"/>
    <x v="34"/>
    <s v="Mt. San Jacinto Consortium"/>
    <x v="1"/>
    <n v="2"/>
    <x v="105"/>
    <s v="SSSP NonCredit"/>
    <s v="Other"/>
    <s v="SSSP NonCredit"/>
    <n v="68071"/>
  </r>
  <r>
    <s v="Riverside"/>
    <x v="34"/>
    <s v="Mt. San Jacinto Consortium"/>
    <x v="1"/>
    <n v="2"/>
    <x v="105"/>
    <s v="Basic Skills Initiative 14-49"/>
    <s v="Other"/>
    <s v="Basic Skills Initiative"/>
    <n v="133693"/>
  </r>
  <r>
    <s v="Riverside"/>
    <x v="34"/>
    <s v="Mt. San Jacinto Consortium"/>
    <x v="1"/>
    <n v="2"/>
    <x v="105"/>
    <s v="WIA Title II 2014 (All Grantees)"/>
    <s v="Other"/>
    <s v="WIA Title II 2014 (All Grantees)"/>
    <n v="402909"/>
  </r>
  <r>
    <s v="Riverside"/>
    <x v="34"/>
    <s v="Mt. San Jacinto Consortium"/>
    <x v="1"/>
    <n v="2"/>
    <x v="105"/>
    <s v="CTE (Non Credit Only)"/>
    <s v="Credit / Non-Credit CCD Apportionment"/>
    <s v="CTE (Non Credit Only)"/>
    <n v="12464.914285714285"/>
  </r>
  <r>
    <s v="Riverside"/>
    <x v="34"/>
    <s v="Mt. San Jacinto Consortium"/>
    <x v="1"/>
    <n v="2"/>
    <x v="105"/>
    <s v="ABE / ASE"/>
    <s v="Credit / Non-Credit CCD Apportionment"/>
    <s v="ABE / ASE"/>
    <n v="1714068.2270476194"/>
  </r>
  <r>
    <s v="Riverside"/>
    <x v="34"/>
    <s v="Mt. San Jacinto Consortium"/>
    <x v="1"/>
    <n v="2"/>
    <x v="105"/>
    <s v="AWD"/>
    <s v="Credit / Non-Credit CCD Apportionment"/>
    <s v="AWD"/>
    <n v="128088.55466666666"/>
  </r>
  <r>
    <s v="Riverside"/>
    <x v="34"/>
    <s v="Mt. San Jacinto Consortium"/>
    <x v="1"/>
    <n v="2"/>
    <x v="105"/>
    <s v="ESL"/>
    <s v="Credit / Non-Credit CCD Apportionment"/>
    <s v="ESL"/>
    <n v="723445.93714285723"/>
  </r>
  <r>
    <s v="Riverside "/>
    <x v="34"/>
    <s v="Mt. San Jacinto Consortium"/>
    <x v="1"/>
    <n v="2"/>
    <x v="105"/>
    <s v="Adult Perkins K-12/COE/JPA"/>
    <s v="Other"/>
    <s v="Adult Perkins K-12/COE/JPA"/>
    <n v="471966"/>
  </r>
  <r>
    <s v="Napa "/>
    <x v="35"/>
    <s v="Napa Valley Consortium"/>
    <x v="1"/>
    <n v="2"/>
    <x v="106"/>
    <s v="CTE (Non Credit Only)"/>
    <s v="Credit / Non-Credit CCD Apportionment"/>
    <s v="CTE (Non Credit Only)"/>
    <n v="10403.811428571427"/>
  </r>
  <r>
    <s v="Napa "/>
    <x v="35"/>
    <s v="Napa Valley Consortium"/>
    <x v="1"/>
    <n v="2"/>
    <x v="106"/>
    <s v="ABE / ASE"/>
    <s v="Credit / Non-Credit CCD Apportionment"/>
    <s v="ABE / ASE"/>
    <n v="1401452.4213333332"/>
  </r>
  <r>
    <s v="Napa "/>
    <x v="35"/>
    <s v="Napa Valley Consortium"/>
    <x v="1"/>
    <n v="2"/>
    <x v="106"/>
    <s v="AWD"/>
    <s v="Credit / Non-Credit CCD Apportionment"/>
    <s v="AWD"/>
    <n v="1838964.6304761905"/>
  </r>
  <r>
    <s v="Napa "/>
    <x v="35"/>
    <s v="Napa Valley Consortium"/>
    <x v="1"/>
    <n v="2"/>
    <x v="106"/>
    <s v="ESL"/>
    <s v="Credit / Non-Credit CCD Apportionment"/>
    <s v="ESL"/>
    <n v="125173.67542857144"/>
  </r>
  <r>
    <s v="Napa"/>
    <x v="35"/>
    <s v="Napa Valley Consortium"/>
    <x v="1"/>
    <n v="2"/>
    <x v="106"/>
    <s v="Basic Skills Initiative 14-50"/>
    <s v="Other"/>
    <s v="Basic Skills Initiative"/>
    <n v="90000"/>
  </r>
  <r>
    <s v="Napa"/>
    <x v="35"/>
    <s v="Napa Valley Consortium"/>
    <x v="1"/>
    <n v="2"/>
    <x v="106"/>
    <s v="CalWORKS 14-15 CCD"/>
    <s v="CalWORKS"/>
    <s v="CalWORKS 14-15 CCD"/>
    <n v="178687"/>
  </r>
  <r>
    <s v="Napa"/>
    <x v="35"/>
    <s v="Napa Valley Consortium"/>
    <x v="1"/>
    <n v="2"/>
    <x v="106"/>
    <s v="SSSP NonCredit"/>
    <s v="Other"/>
    <s v="SSSP NonCredit"/>
    <n v="32816"/>
  </r>
  <r>
    <s v="Napa "/>
    <x v="35"/>
    <s v="Napa Valley Consortium"/>
    <x v="1"/>
    <n v="2"/>
    <x v="106"/>
    <s v="Adult Perkins K-12/COE/JPA"/>
    <s v="Other"/>
    <s v="Adult Perkins K-12/COE/JPA"/>
    <n v="217646"/>
  </r>
  <r>
    <s v="Orange"/>
    <x v="36"/>
    <s v="North Orange Consortium"/>
    <x v="1"/>
    <n v="2"/>
    <x v="107"/>
    <s v="WIA Title II 2014 (All Grantees)"/>
    <s v="Other"/>
    <s v="WIA Title II 2014 (All Grantees)"/>
    <n v="1356547"/>
  </r>
  <r>
    <s v="Orange "/>
    <x v="36"/>
    <s v="North Orange Consortium"/>
    <x v="1"/>
    <n v="2"/>
    <x v="107"/>
    <s v="CTE (Non Credit Only)"/>
    <s v="Credit / Non-Credit CCD Apportionment"/>
    <s v="CTE (Non Credit Only)"/>
    <n v="1658465.7342857146"/>
  </r>
  <r>
    <s v="Orange "/>
    <x v="36"/>
    <s v="North Orange Consortium"/>
    <x v="1"/>
    <n v="2"/>
    <x v="107"/>
    <s v="ABE / ASE"/>
    <s v="Credit / Non-Credit CCD Apportionment"/>
    <s v="ABE / ASE"/>
    <n v="15249077.138666669"/>
  </r>
  <r>
    <s v="Orange "/>
    <x v="36"/>
    <s v="North Orange Consortium"/>
    <x v="1"/>
    <n v="2"/>
    <x v="107"/>
    <s v="AWD"/>
    <s v="Credit / Non-Credit CCD Apportionment"/>
    <s v="AWD"/>
    <n v="741221.63142857142"/>
  </r>
  <r>
    <s v="Orange "/>
    <x v="36"/>
    <s v="North Orange Consortium"/>
    <x v="1"/>
    <n v="2"/>
    <x v="107"/>
    <s v="ESL"/>
    <s v="Credit / Non-Credit CCD Apportionment"/>
    <s v="ESL"/>
    <n v="7137970.3769523809"/>
  </r>
  <r>
    <s v="Orange"/>
    <x v="36"/>
    <s v="North Orange Consortium"/>
    <x v="1"/>
    <n v="2"/>
    <x v="107"/>
    <s v="Basic Skills Initiative 14-51"/>
    <s v="Other"/>
    <s v="Basic Skills Initiative"/>
    <n v="809397"/>
  </r>
  <r>
    <s v="Orange"/>
    <x v="36"/>
    <s v="North Orange Consortium"/>
    <x v="1"/>
    <n v="2"/>
    <x v="107"/>
    <s v="CalWORKS 14-15 CCD"/>
    <s v="CalWORKS"/>
    <s v="CalWORKS 14-15 CCD"/>
    <n v="808994"/>
  </r>
  <r>
    <s v="Orange"/>
    <x v="36"/>
    <s v="North Orange Consortium"/>
    <x v="1"/>
    <n v="2"/>
    <x v="107"/>
    <s v="SSSP NonCredit"/>
    <s v="Other"/>
    <s v="SSSP NonCredit"/>
    <n v="739434"/>
  </r>
  <r>
    <s v="Orange "/>
    <x v="36"/>
    <s v="North Orange Consortium"/>
    <x v="1"/>
    <n v="2"/>
    <x v="107"/>
    <s v="Adult Perkins K-12/COE/JPA"/>
    <s v="Other"/>
    <s v="Adult Perkins K-12/COE/JPA"/>
    <n v="1722181"/>
  </r>
  <r>
    <s v="Alameda"/>
    <x v="37"/>
    <s v="Southern Alameda Consortium"/>
    <x v="1"/>
    <n v="2"/>
    <x v="108"/>
    <s v="Basic Skills Initiative 14-52"/>
    <s v="Other"/>
    <s v="Basic Skills Initiative"/>
    <n v="145255"/>
  </r>
  <r>
    <s v="Alameda"/>
    <x v="37"/>
    <s v="Southern Alameda Consortium"/>
    <x v="1"/>
    <n v="2"/>
    <x v="108"/>
    <s v="CalWORKS 14-15 CCD"/>
    <s v="CalWORKS"/>
    <s v="CalWORKS 14-15 CCD"/>
    <n v="199298"/>
  </r>
  <r>
    <s v="Alameda"/>
    <x v="37"/>
    <s v="Southern Alameda Consortium"/>
    <x v="1"/>
    <n v="2"/>
    <x v="108"/>
    <s v="SSSP NonCredit"/>
    <s v="Other"/>
    <s v="SSSP NonCredit"/>
    <n v="0"/>
  </r>
  <r>
    <s v="Alameda"/>
    <x v="37"/>
    <s v="Southern Alameda Consortium"/>
    <x v="1"/>
    <n v="2"/>
    <x v="108"/>
    <s v="ABE / ASE"/>
    <s v="Credit / Non-Credit CCD Apportionment"/>
    <s v="ABE / ASE"/>
    <n v="4715330.9493333325"/>
  </r>
  <r>
    <s v="Alameda"/>
    <x v="37"/>
    <s v="Southern Alameda Consortium"/>
    <x v="1"/>
    <n v="2"/>
    <x v="108"/>
    <s v="AWD"/>
    <s v="Credit / Non-Credit CCD Apportionment"/>
    <s v="AWD"/>
    <n v="165592.7466666667"/>
  </r>
  <r>
    <s v="Alameda"/>
    <x v="37"/>
    <s v="Southern Alameda Consortium"/>
    <x v="1"/>
    <n v="2"/>
    <x v="108"/>
    <s v="ESL"/>
    <s v="Credit / Non-Credit CCD Apportionment"/>
    <s v="ESL"/>
    <n v="489888.04266666656"/>
  </r>
  <r>
    <s v="Alameda "/>
    <x v="37"/>
    <s v="Southern Alameda Consortium"/>
    <x v="1"/>
    <n v="2"/>
    <x v="108"/>
    <s v="Adult Perkins K-12/COE/JPA"/>
    <s v="Other"/>
    <s v="Adult Perkins K-12/COE/JPA"/>
    <n v="97879"/>
  </r>
  <r>
    <s v="Riverside"/>
    <x v="38"/>
    <s v="Palo Verde Consortium"/>
    <x v="1"/>
    <n v="2"/>
    <x v="109"/>
    <s v="Basic Skills Initiative 14-53"/>
    <s v="Other"/>
    <s v="Basic Skills Initiative"/>
    <n v="90000"/>
  </r>
  <r>
    <s v="Riverside"/>
    <x v="38"/>
    <s v="Palo Verde Consortium"/>
    <x v="1"/>
    <n v="2"/>
    <x v="109"/>
    <s v="CalWORKS 14-15 CCD"/>
    <s v="CalWORKS"/>
    <s v="CalWORKS 14-15 CCD"/>
    <n v="164389"/>
  </r>
  <r>
    <s v="Riverside"/>
    <x v="38"/>
    <s v="Palo Verde Consortium"/>
    <x v="1"/>
    <n v="2"/>
    <x v="109"/>
    <s v="SSSP NonCredit"/>
    <s v="Other"/>
    <s v="SSSP NonCredit"/>
    <n v="6137"/>
  </r>
  <r>
    <s v="Riverside"/>
    <x v="38"/>
    <s v="Palo Verde Consortium"/>
    <x v="1"/>
    <n v="2"/>
    <x v="109"/>
    <s v="CTE (Non Credit Only)"/>
    <s v="Credit / Non-Credit CCD Apportionment"/>
    <s v="CTE (Non Credit Only)"/>
    <n v="52174.868571428575"/>
  </r>
  <r>
    <s v="Riverside"/>
    <x v="38"/>
    <s v="Palo Verde Consortium"/>
    <x v="1"/>
    <n v="2"/>
    <x v="109"/>
    <s v="ABE / ASE"/>
    <s v="Credit / Non-Credit CCD Apportionment"/>
    <s v="ABE / ASE"/>
    <n v="802362.5914285715"/>
  </r>
  <r>
    <s v="Riverside"/>
    <x v="38"/>
    <s v="Palo Verde Consortium"/>
    <x v="1"/>
    <n v="2"/>
    <x v="109"/>
    <s v="ESL"/>
    <s v="Credit / Non-Credit CCD Apportionment"/>
    <s v="ESL"/>
    <n v="304691.65714285715"/>
  </r>
  <r>
    <s v="Riverside "/>
    <x v="38"/>
    <s v="Palo Verde Consortium"/>
    <x v="1"/>
    <n v="2"/>
    <x v="109"/>
    <s v="Adult Perkins K-12/COE/JPA"/>
    <s v="Other"/>
    <s v="Adult Perkins K-12/COE/JPA"/>
    <n v="130423"/>
  </r>
  <r>
    <s v="San Diego"/>
    <x v="39"/>
    <s v="San Diego North Adult Education Partnership (Palomar)"/>
    <x v="1"/>
    <n v="2"/>
    <x v="110"/>
    <s v="Basic Skills Initiative 14-54"/>
    <s v="Other"/>
    <s v="Basic Skills Initiative"/>
    <n v="174068"/>
  </r>
  <r>
    <s v="San Diego"/>
    <x v="39"/>
    <s v="San Diego North Adult Education Partnership (Palomar)"/>
    <x v="1"/>
    <n v="2"/>
    <x v="110"/>
    <s v="CalWORKS 14-15 CCD"/>
    <s v="CalWORKS"/>
    <s v="CalWORKS 14-15 CCD"/>
    <n v="235282"/>
  </r>
  <r>
    <s v="San Diego"/>
    <x v="39"/>
    <s v="San Diego North Adult Education Partnership (Palomar)"/>
    <x v="1"/>
    <n v="2"/>
    <x v="110"/>
    <s v="SSSP NonCredit"/>
    <s v="Other"/>
    <s v="SSSP NonCredit"/>
    <n v="135269"/>
  </r>
  <r>
    <s v="San Diego"/>
    <x v="39"/>
    <s v="San Diego North Adult Education Partnership (Palomar)"/>
    <x v="1"/>
    <n v="2"/>
    <x v="110"/>
    <s v="CTE (Non Credit Only)"/>
    <s v="Credit / Non-Credit CCD Apportionment"/>
    <s v="CTE (Non Credit Only)"/>
    <n v="68134.037142857138"/>
  </r>
  <r>
    <s v="San Diego"/>
    <x v="39"/>
    <s v="San Diego North Adult Education Partnership (Palomar)"/>
    <x v="1"/>
    <n v="2"/>
    <x v="110"/>
    <s v="ABE / ASE"/>
    <s v="Credit / Non-Credit CCD Apportionment"/>
    <s v="ABE / ASE"/>
    <n v="2916453.3710476188"/>
  </r>
  <r>
    <s v="San Diego"/>
    <x v="39"/>
    <s v="San Diego North Adult Education Partnership (Palomar)"/>
    <x v="1"/>
    <n v="2"/>
    <x v="110"/>
    <s v="AWD"/>
    <s v="Credit / Non-Credit CCD Apportionment"/>
    <s v="AWD"/>
    <n v="66786.64"/>
  </r>
  <r>
    <s v="San Diego"/>
    <x v="39"/>
    <s v="San Diego North Adult Education Partnership (Palomar)"/>
    <x v="1"/>
    <n v="2"/>
    <x v="110"/>
    <s v="ESL"/>
    <s v="Credit / Non-Credit CCD Apportionment"/>
    <s v="ESL"/>
    <n v="1422559.9857142854"/>
  </r>
  <r>
    <s v="San Diego "/>
    <x v="39"/>
    <s v="San Diego North Adult Education Partnership (Palomar)"/>
    <x v="1"/>
    <n v="2"/>
    <x v="110"/>
    <s v="Adult Perkins K-12/COE/JPA"/>
    <s v="Other"/>
    <s v="Adult Perkins K-12/COE/JPA"/>
    <n v="555339"/>
  </r>
  <r>
    <s v="Los Angeles"/>
    <x v="40"/>
    <s v="Pasadena Consortium"/>
    <x v="1"/>
    <n v="2"/>
    <x v="111"/>
    <s v="WIA Title II 2014 (All Grantees)"/>
    <s v="Other"/>
    <s v="WIA Title II 2014 (All Grantees)"/>
    <n v="627413"/>
  </r>
  <r>
    <s v="Los Angeles"/>
    <x v="40"/>
    <s v="Pasadena Consortium"/>
    <x v="1"/>
    <n v="2"/>
    <x v="111"/>
    <s v="Basic Skills Initiative 14-55"/>
    <s v="Other"/>
    <s v="Basic Skills Initiative"/>
    <n v="179502"/>
  </r>
  <r>
    <s v="Los Angeles"/>
    <x v="40"/>
    <s v="Pasadena Consortium"/>
    <x v="1"/>
    <n v="2"/>
    <x v="111"/>
    <s v="CalWORKS 14-15 CCD"/>
    <s v="CalWORKS"/>
    <s v="CalWORKS 14-15 CCD"/>
    <n v="398002"/>
  </r>
  <r>
    <s v="Los Angeles"/>
    <x v="40"/>
    <s v="Pasadena Consortium"/>
    <x v="1"/>
    <n v="2"/>
    <x v="111"/>
    <s v="SSSP NonCredit"/>
    <s v="Other"/>
    <s v="SSSP NonCredit"/>
    <n v="185956"/>
  </r>
  <r>
    <s v="Los Angeles "/>
    <x v="40"/>
    <s v="Pasadena Consortium"/>
    <x v="1"/>
    <n v="2"/>
    <x v="111"/>
    <s v="Adult Perkins K-12/COE/JPA"/>
    <s v="Other"/>
    <s v="Adult Perkins K-12/COE/JPA"/>
    <n v="362962"/>
  </r>
  <r>
    <s v="Los Angeles"/>
    <x v="40"/>
    <s v="Pasadena Consortium"/>
    <x v="1"/>
    <n v="2"/>
    <x v="111"/>
    <s v="CTE (Non Credit Only)"/>
    <s v="Credit / Non-Credit CCD Apportionment"/>
    <s v="CTE (Non Credit Only)"/>
    <n v="643971.7714285712"/>
  </r>
  <r>
    <s v="Los Angeles"/>
    <x v="40"/>
    <s v="Pasadena Consortium"/>
    <x v="1"/>
    <n v="2"/>
    <x v="111"/>
    <s v="ABE / ASE"/>
    <s v="Credit / Non-Credit CCD Apportionment"/>
    <s v="ABE / ASE"/>
    <n v="2898788.9019047618"/>
  </r>
  <r>
    <s v="Los Angeles"/>
    <x v="40"/>
    <s v="Pasadena Consortium"/>
    <x v="1"/>
    <n v="2"/>
    <x v="111"/>
    <s v="AWD"/>
    <s v="Credit / Non-Credit CCD Apportionment"/>
    <s v="AWD"/>
    <n v="14635.817142857144"/>
  </r>
  <r>
    <s v="Los Angeles"/>
    <x v="40"/>
    <s v="Pasadena Consortium"/>
    <x v="1"/>
    <n v="2"/>
    <x v="111"/>
    <s v="ESL"/>
    <s v="Credit / Non-Credit CCD Apportionment"/>
    <s v="ESL"/>
    <n v="2840742.4786666664"/>
  </r>
  <r>
    <s v="Alameda"/>
    <x v="41"/>
    <s v="Northern Alameda Consortium"/>
    <x v="1"/>
    <n v="2"/>
    <x v="112"/>
    <s v="Basic Skills Initiative 14-56"/>
    <s v="Other"/>
    <s v="Basic Skills Initiative"/>
    <n v="360000"/>
  </r>
  <r>
    <s v="Alameda"/>
    <x v="41"/>
    <s v="Northern Alameda Consortium"/>
    <x v="1"/>
    <n v="2"/>
    <x v="112"/>
    <s v="CalWORKS 14-15 CCD"/>
    <s v="CalWORKS"/>
    <s v="CalWORKS 14-15 CCD"/>
    <n v="959143"/>
  </r>
  <r>
    <s v="Alameda"/>
    <x v="41"/>
    <s v="Northern Alameda Consortium"/>
    <x v="1"/>
    <n v="2"/>
    <x v="112"/>
    <s v="SSSP NonCredit"/>
    <s v="Other"/>
    <s v="SSSP NonCredit"/>
    <n v="0"/>
  </r>
  <r>
    <s v="Alameda"/>
    <x v="41"/>
    <s v="Northern Alameda Consortium"/>
    <x v="1"/>
    <n v="2"/>
    <x v="112"/>
    <s v="CTE (Non Credit Only)"/>
    <s v="Credit / Non-Credit CCD Apportionment"/>
    <s v="CTE (Non Credit Only)"/>
    <n v="41774.194285714286"/>
  </r>
  <r>
    <s v="Alameda"/>
    <x v="41"/>
    <s v="Northern Alameda Consortium"/>
    <x v="1"/>
    <n v="2"/>
    <x v="112"/>
    <s v="ABE / ASE"/>
    <s v="Credit / Non-Credit CCD Apportionment"/>
    <s v="ABE / ASE"/>
    <n v="2949336.6779047619"/>
  </r>
  <r>
    <s v="Alameda"/>
    <x v="41"/>
    <s v="Northern Alameda Consortium"/>
    <x v="1"/>
    <n v="2"/>
    <x v="112"/>
    <s v="AWD"/>
    <s v="Credit / Non-Credit CCD Apportionment"/>
    <s v="AWD"/>
    <n v="108465.38666666666"/>
  </r>
  <r>
    <s v="Alameda"/>
    <x v="41"/>
    <s v="Northern Alameda Consortium"/>
    <x v="1"/>
    <n v="2"/>
    <x v="112"/>
    <s v="ESL"/>
    <s v="Credit / Non-Credit CCD Apportionment"/>
    <s v="ESL"/>
    <n v="1327004.2666666666"/>
  </r>
  <r>
    <s v="Alameda "/>
    <x v="41"/>
    <s v="Northern Alameda Consortium"/>
    <x v="1"/>
    <n v="2"/>
    <x v="112"/>
    <s v="Adult Perkins K-12/COE/JPA"/>
    <s v="Other"/>
    <s v="Adult Perkins K-12/COE/JPA"/>
    <n v="492205"/>
  </r>
  <r>
    <s v="Orange"/>
    <x v="42"/>
    <s v="Rancho Santiago Consortium"/>
    <x v="1"/>
    <n v="2"/>
    <x v="113"/>
    <s v="WIA Title II 2014 (All Grantees)"/>
    <s v="Other"/>
    <s v="WIA Title II 2014 (All Grantees)"/>
    <n v="3760827"/>
  </r>
  <r>
    <s v="Orange"/>
    <x v="42"/>
    <s v="Rancho Santiago Consortium"/>
    <x v="1"/>
    <n v="2"/>
    <x v="113"/>
    <s v="Basic Skills Initiative 14-57"/>
    <s v="Other"/>
    <s v="Basic Skills Initiative"/>
    <n v="728221"/>
  </r>
  <r>
    <s v="Orange"/>
    <x v="42"/>
    <s v="Rancho Santiago Consortium"/>
    <x v="1"/>
    <n v="2"/>
    <x v="113"/>
    <s v="CalWORKS 14-15 CCD"/>
    <s v="CalWORKS"/>
    <s v="CalWORKS 14-15 CCD"/>
    <n v="512438"/>
  </r>
  <r>
    <s v="Orange"/>
    <x v="42"/>
    <s v="Rancho Santiago Consortium"/>
    <x v="1"/>
    <n v="2"/>
    <x v="113"/>
    <s v="SSSP NonCredit"/>
    <s v="Other"/>
    <s v="SSSP NonCredit"/>
    <n v="1712506"/>
  </r>
  <r>
    <s v="Orange"/>
    <x v="42"/>
    <s v="Rancho Santiago Consortium"/>
    <x v="1"/>
    <n v="2"/>
    <x v="113"/>
    <s v="CTE (Non Credit Only)"/>
    <s v="Credit / Non-Credit CCD Apportionment"/>
    <s v="CTE (Non Credit Only)"/>
    <n v="4337660.502857144"/>
  </r>
  <r>
    <s v="Orange"/>
    <x v="42"/>
    <s v="Rancho Santiago Consortium"/>
    <x v="1"/>
    <n v="2"/>
    <x v="113"/>
    <s v="ABE / ASE"/>
    <s v="Credit / Non-Credit CCD Apportionment"/>
    <s v="ABE / ASE"/>
    <n v="12387849.972380955"/>
  </r>
  <r>
    <s v="Orange"/>
    <x v="42"/>
    <s v="Rancho Santiago Consortium"/>
    <x v="1"/>
    <n v="2"/>
    <x v="113"/>
    <s v="AWD"/>
    <s v="Credit / Non-Credit CCD Apportionment"/>
    <s v="AWD"/>
    <n v="210497.05714285711"/>
  </r>
  <r>
    <s v="Orange"/>
    <x v="42"/>
    <s v="Rancho Santiago Consortium"/>
    <x v="1"/>
    <n v="2"/>
    <x v="113"/>
    <s v="ESL"/>
    <s v="Credit / Non-Credit CCD Apportionment"/>
    <s v="ESL"/>
    <n v="13193334.115619045"/>
  </r>
  <r>
    <s v="Orange "/>
    <x v="42"/>
    <s v="Rancho Santiago Consortium"/>
    <x v="1"/>
    <n v="2"/>
    <x v="113"/>
    <s v="Adult Perkins K-12/COE/JPA"/>
    <s v="Other"/>
    <s v="Adult Perkins K-12/COE/JPA"/>
    <n v="1662353"/>
  </r>
  <r>
    <s v="Humbolt"/>
    <x v="43"/>
    <s v="North Coast Consortium"/>
    <x v="1"/>
    <n v="2"/>
    <x v="114"/>
    <s v="WIA Title II 2014 (All Grantees)"/>
    <s v="Other"/>
    <s v="WIA Title II 2014 (All Grantees)"/>
    <n v="134820"/>
  </r>
  <r>
    <s v="Humboldt "/>
    <x v="43"/>
    <s v="North Coast Consortium"/>
    <x v="1"/>
    <n v="2"/>
    <x v="114"/>
    <s v="Adult Perkins K-12/COE/JPA"/>
    <s v="Other"/>
    <s v="Adult Perkins K-12/COE/JPA"/>
    <n v="175000"/>
  </r>
  <r>
    <s v="Humbolt"/>
    <x v="43"/>
    <s v="North Coast Consortium"/>
    <x v="1"/>
    <n v="2"/>
    <x v="114"/>
    <s v="Basic Skills Initiative 14-58"/>
    <s v="Other"/>
    <s v="Basic Skills Initiative"/>
    <n v="90000"/>
  </r>
  <r>
    <s v="Humbolt"/>
    <x v="43"/>
    <s v="North Coast Consortium"/>
    <x v="1"/>
    <n v="2"/>
    <x v="114"/>
    <s v="CalWORKS 14-15 CCD"/>
    <s v="CalWORKS"/>
    <s v="CalWORKS 14-15 CCD"/>
    <n v="253482"/>
  </r>
  <r>
    <s v="Humbolt"/>
    <x v="43"/>
    <s v="North Coast Consortium"/>
    <x v="1"/>
    <n v="2"/>
    <x v="114"/>
    <s v="SSSP NonCredit"/>
    <s v="Other"/>
    <s v="SSSP NonCredit"/>
    <n v="13275"/>
  </r>
  <r>
    <s v="Humbolt"/>
    <x v="43"/>
    <s v="North Coast Consortium"/>
    <x v="1"/>
    <n v="2"/>
    <x v="114"/>
    <s v="CTE (Non Credit Only)"/>
    <s v="Credit / Non-Credit CCD Apportionment"/>
    <s v="CTE (Non Credit Only)"/>
    <n v="7227.9771428571412"/>
  </r>
  <r>
    <s v="Humbolt"/>
    <x v="43"/>
    <s v="North Coast Consortium"/>
    <x v="1"/>
    <n v="2"/>
    <x v="114"/>
    <s v="ABE / ASE"/>
    <s v="Credit / Non-Credit CCD Apportionment"/>
    <s v="ABE / ASE"/>
    <n v="925744.05390476191"/>
  </r>
  <r>
    <s v="Humbolt"/>
    <x v="43"/>
    <s v="North Coast Consortium"/>
    <x v="1"/>
    <n v="2"/>
    <x v="114"/>
    <s v="ESL"/>
    <s v="Credit / Non-Credit CCD Apportionment"/>
    <s v="ESL"/>
    <n v="62241.200571428562"/>
  </r>
  <r>
    <s v="Los Angeles"/>
    <x v="44"/>
    <s v="Rio Hondo Consortium"/>
    <x v="1"/>
    <n v="2"/>
    <x v="115"/>
    <s v="Basic Skills Initiative 14-59"/>
    <s v="Other"/>
    <s v="Basic Skills Initiative"/>
    <n v="160139"/>
  </r>
  <r>
    <s v="Los Angeles"/>
    <x v="44"/>
    <s v="Rio Hondo Consortium"/>
    <x v="1"/>
    <n v="2"/>
    <x v="115"/>
    <s v="CalWORKS 14-15 CCD"/>
    <s v="CalWORKS"/>
    <s v="CalWORKS 14-15 CCD"/>
    <n v="380387"/>
  </r>
  <r>
    <s v="Los Angeles"/>
    <x v="44"/>
    <s v="Rio Hondo Consortium"/>
    <x v="1"/>
    <n v="2"/>
    <x v="115"/>
    <s v="SSSP NonCredit"/>
    <s v="Other"/>
    <s v="SSSP NonCredit"/>
    <n v="185674"/>
  </r>
  <r>
    <s v="Los Angeles"/>
    <x v="44"/>
    <s v="Rio Hondo Consortium"/>
    <x v="1"/>
    <n v="2"/>
    <x v="115"/>
    <s v="CTE (Non Credit Only)"/>
    <s v="Credit / Non-Credit CCD Apportionment"/>
    <s v="CTE (Non Credit Only)"/>
    <n v="530026.03714285698"/>
  </r>
  <r>
    <s v="Los Angeles"/>
    <x v="44"/>
    <s v="Rio Hondo Consortium"/>
    <x v="1"/>
    <n v="2"/>
    <x v="115"/>
    <s v="ABE / ASE"/>
    <s v="Credit / Non-Credit CCD Apportionment"/>
    <s v="ABE / ASE"/>
    <n v="3844535.1573333321"/>
  </r>
  <r>
    <s v="Los Angeles"/>
    <x v="44"/>
    <s v="Rio Hondo Consortium"/>
    <x v="1"/>
    <n v="2"/>
    <x v="115"/>
    <s v="AWD"/>
    <s v="Credit / Non-Credit CCD Apportionment"/>
    <s v="AWD"/>
    <n v="166861.94666666666"/>
  </r>
  <r>
    <s v="Los Angeles"/>
    <x v="44"/>
    <s v="Rio Hondo Consortium"/>
    <x v="1"/>
    <n v="2"/>
    <x v="115"/>
    <s v="ESL"/>
    <s v="Credit / Non-Credit CCD Apportionment"/>
    <s v="ESL"/>
    <n v="848206.03276190488"/>
  </r>
  <r>
    <s v="Los Angeles "/>
    <x v="44"/>
    <s v="Rio Hondo Consortium"/>
    <x v="1"/>
    <n v="2"/>
    <x v="115"/>
    <s v="Adult Perkins K-12/COE/JPA"/>
    <s v="Other"/>
    <s v="Adult Perkins K-12/COE/JPA"/>
    <n v="496756"/>
  </r>
  <r>
    <s v="Riverside"/>
    <x v="45"/>
    <s v="Riverside About Students Consortium"/>
    <x v="1"/>
    <n v="2"/>
    <x v="116"/>
    <s v="Basic Skills Initiative 14-60"/>
    <s v="Other"/>
    <s v="Basic Skills Initiative"/>
    <n v="507585"/>
  </r>
  <r>
    <s v="Riverside"/>
    <x v="45"/>
    <s v="Riverside About Students Consortium"/>
    <x v="1"/>
    <n v="2"/>
    <x v="116"/>
    <s v="CalWORKS 14-15 CCD"/>
    <s v="CalWORKS"/>
    <s v="CalWORKS 14-15 CCD"/>
    <n v="1121079"/>
  </r>
  <r>
    <s v="Riverside"/>
    <x v="45"/>
    <s v="Riverside About Students Consortium"/>
    <x v="1"/>
    <n v="2"/>
    <x v="116"/>
    <s v="SSSP NonCredit"/>
    <s v="Other"/>
    <s v="SSSP NonCredit"/>
    <n v="0"/>
  </r>
  <r>
    <s v="Riverside"/>
    <x v="45"/>
    <s v="Riverside About Students Consortium"/>
    <x v="1"/>
    <n v="2"/>
    <x v="116"/>
    <s v="CTE (Non Credit Only)"/>
    <s v="Credit / Non-Credit CCD Apportionment"/>
    <s v="CTE (Non Credit Only)"/>
    <n v="8442.0514285714271"/>
  </r>
  <r>
    <s v="Riverside"/>
    <x v="45"/>
    <s v="Riverside About Students Consortium"/>
    <x v="1"/>
    <n v="2"/>
    <x v="116"/>
    <s v="ABE / ASE"/>
    <s v="Credit / Non-Credit CCD Apportionment"/>
    <s v="ABE / ASE"/>
    <n v="12310199.892571429"/>
  </r>
  <r>
    <s v="Riverside"/>
    <x v="45"/>
    <s v="Riverside About Students Consortium"/>
    <x v="1"/>
    <n v="2"/>
    <x v="116"/>
    <s v="ESL"/>
    <s v="Credit / Non-Credit CCD Apportionment"/>
    <s v="ESL"/>
    <n v="412362.63466666668"/>
  </r>
  <r>
    <s v="Riverside "/>
    <x v="45"/>
    <s v="Riverside About Students Consortium"/>
    <x v="1"/>
    <n v="2"/>
    <x v="116"/>
    <s v="Adult Perkins K-12/COE/JPA"/>
    <s v="Other"/>
    <s v="Adult Perkins K-12/COE/JPA"/>
    <n v="1252403"/>
  </r>
  <r>
    <s v="San Bernardino"/>
    <x v="46"/>
    <s v="San Bernardino Consortium"/>
    <x v="1"/>
    <n v="2"/>
    <x v="117"/>
    <s v="Basic Skills Initiative 14-61"/>
    <s v="Other"/>
    <s v="Basic Skills Initiative"/>
    <n v="206654"/>
  </r>
  <r>
    <s v="San Bernardino"/>
    <x v="46"/>
    <s v="San Bernardino Consortium"/>
    <x v="1"/>
    <n v="2"/>
    <x v="117"/>
    <s v="CalWORKS 14-15 CCD"/>
    <s v="CalWORKS"/>
    <s v="CalWORKS 14-15 CCD"/>
    <n v="706124"/>
  </r>
  <r>
    <s v="San Bernardino"/>
    <x v="46"/>
    <s v="San Bernardino Consortium"/>
    <x v="1"/>
    <n v="2"/>
    <x v="117"/>
    <s v="SSSP NonCredit"/>
    <s v="Other"/>
    <s v="SSSP NonCredit"/>
    <n v="0"/>
  </r>
  <r>
    <s v="San Bernardino"/>
    <x v="46"/>
    <s v="San Bernardino Consortium"/>
    <x v="1"/>
    <n v="2"/>
    <x v="117"/>
    <s v="CTE (Non Credit Only)"/>
    <s v="Credit / Non-Credit CCD Apportionment"/>
    <s v="CTE (Non Credit Only)"/>
    <n v="0"/>
  </r>
  <r>
    <s v="San Bernardino"/>
    <x v="46"/>
    <s v="San Bernardino Consortium"/>
    <x v="1"/>
    <n v="2"/>
    <x v="117"/>
    <s v="ABE / ASE"/>
    <s v="Credit / Non-Credit CCD Apportionment"/>
    <s v="ABE / ASE"/>
    <n v="4959386.0853333334"/>
  </r>
  <r>
    <s v="San Bernardino"/>
    <x v="46"/>
    <s v="San Bernardino Consortium"/>
    <x v="1"/>
    <n v="2"/>
    <x v="117"/>
    <s v="AWD"/>
    <s v="Credit / Non-Credit CCD Apportionment"/>
    <s v="AWD"/>
    <n v="49725.919999999998"/>
  </r>
  <r>
    <s v="San Bernardino"/>
    <x v="46"/>
    <s v="San Bernardino Consortium"/>
    <x v="1"/>
    <n v="2"/>
    <x v="117"/>
    <s v="ESL"/>
    <s v="Credit / Non-Credit CCD Apportionment"/>
    <s v="ESL"/>
    <n v="186031.49219047616"/>
  </r>
  <r>
    <s v="San Bernardino "/>
    <x v="46"/>
    <s v="San Bernardino Consortium"/>
    <x v="1"/>
    <n v="2"/>
    <x v="117"/>
    <s v="Adult Perkins K-12/COE/JPA"/>
    <s v="Other"/>
    <s v="Adult Perkins K-12/COE/JPA"/>
    <n v="311456"/>
  </r>
  <r>
    <s v="San Diego"/>
    <x v="47"/>
    <s v="San Diego Adult Education Regional Consortium"/>
    <x v="1"/>
    <n v="2"/>
    <x v="118"/>
    <s v="WIA Title II 2014 (All Grantees)"/>
    <s v="Other"/>
    <s v="WIA Title II 2014 (All Grantees)"/>
    <n v="1911117"/>
  </r>
  <r>
    <s v="San Diego"/>
    <x v="47"/>
    <s v="San Diego Adult Education Regional Consortium"/>
    <x v="1"/>
    <n v="2"/>
    <x v="118"/>
    <s v="Adult Perkins K-12/COE/JPA"/>
    <s v="Other"/>
    <s v="Adult Perkins K-12/COE/JPA"/>
    <n v="1399821"/>
  </r>
  <r>
    <s v="San Diego"/>
    <x v="47"/>
    <s v="San Diego Adult Education Regional Consortium"/>
    <x v="1"/>
    <n v="2"/>
    <x v="118"/>
    <s v="Basic Skills Initiative 14-62"/>
    <s v="Other"/>
    <s v="Basic Skills Initiative"/>
    <n v="1003615"/>
  </r>
  <r>
    <s v="San Diego"/>
    <x v="47"/>
    <s v="San Diego Adult Education Regional Consortium"/>
    <x v="1"/>
    <n v="2"/>
    <x v="118"/>
    <s v="CalWORKS 14-15 CCD"/>
    <s v="CalWORKS"/>
    <s v="CalWORKS 14-15 CCD"/>
    <n v="1562933"/>
  </r>
  <r>
    <s v="San Diego"/>
    <x v="47"/>
    <s v="San Diego Adult Education Regional Consortium"/>
    <x v="1"/>
    <n v="2"/>
    <x v="118"/>
    <s v="SSSP NonCredit"/>
    <s v="Other"/>
    <s v="SSSP NonCredit"/>
    <n v="1347733"/>
  </r>
  <r>
    <s v="San Diego"/>
    <x v="47"/>
    <s v="San Diego Adult Education Regional Consortium"/>
    <x v="1"/>
    <n v="2"/>
    <x v="118"/>
    <s v="CTE (Non Credit Only)"/>
    <s v="Credit / Non-Credit CCD Apportionment"/>
    <s v="CTE (Non Credit Only)"/>
    <n v="7499231.7685713805"/>
  </r>
  <r>
    <s v="San Diego"/>
    <x v="47"/>
    <s v="San Diego Adult Education Regional Consortium"/>
    <x v="1"/>
    <n v="2"/>
    <x v="118"/>
    <s v="ABE / ASE"/>
    <s v="Credit / Non-Credit CCD Apportionment"/>
    <s v="ABE / ASE"/>
    <n v="7846056.743999999"/>
  </r>
  <r>
    <s v="San Diego"/>
    <x v="47"/>
    <s v="San Diego Adult Education Regional Consortium"/>
    <x v="1"/>
    <n v="2"/>
    <x v="118"/>
    <s v="ESL"/>
    <s v="Credit / Non-Credit CCD Apportionment"/>
    <s v="ESL"/>
    <n v="11678675.349142855"/>
  </r>
  <r>
    <s v="San Francisco"/>
    <x v="48"/>
    <s v="San Francisco Consortium"/>
    <x v="1"/>
    <n v="2"/>
    <x v="119"/>
    <s v="WIA Title II 2014 (All Grantees)"/>
    <s v="Other"/>
    <s v="WIA Title II 2014 (All Grantees)"/>
    <n v="1432771"/>
  </r>
  <r>
    <s v="San Francisco"/>
    <x v="48"/>
    <s v="San Francisco Consortium"/>
    <x v="1"/>
    <n v="2"/>
    <x v="119"/>
    <s v="Basic Skills Initiative 14-63"/>
    <s v="Other"/>
    <s v="Basic Skills Initiative"/>
    <n v="674187"/>
  </r>
  <r>
    <s v="San Francisco"/>
    <x v="48"/>
    <s v="San Francisco Consortium"/>
    <x v="1"/>
    <n v="2"/>
    <x v="119"/>
    <s v="CalWORKS 14-15 CCD"/>
    <s v="CalWORKS"/>
    <s v="CalWORKS 14-15 CCD"/>
    <n v="480355"/>
  </r>
  <r>
    <s v="San Francisco"/>
    <x v="48"/>
    <s v="San Francisco Consortium"/>
    <x v="1"/>
    <n v="2"/>
    <x v="119"/>
    <s v="SSSP NonCredit"/>
    <s v="Other"/>
    <s v="SSSP NonCredit"/>
    <n v="1110190"/>
  </r>
  <r>
    <s v="San Francisco"/>
    <x v="48"/>
    <s v="San Francisco Consortium"/>
    <x v="1"/>
    <n v="2"/>
    <x v="119"/>
    <s v="CTE (Non Credit Only)"/>
    <s v="Credit / Non-Credit CCD Apportionment"/>
    <s v="CTE (Non Credit Only)"/>
    <n v="3763259.0571428644"/>
  </r>
  <r>
    <s v="San Francisco"/>
    <x v="48"/>
    <s v="San Francisco Consortium"/>
    <x v="1"/>
    <n v="2"/>
    <x v="119"/>
    <s v="ABE / ASE"/>
    <s v="Credit / Non-Credit CCD Apportionment"/>
    <s v="ABE / ASE"/>
    <n v="3836489.953714286"/>
  </r>
  <r>
    <s v="San Francisco"/>
    <x v="48"/>
    <s v="San Francisco Consortium"/>
    <x v="1"/>
    <n v="2"/>
    <x v="119"/>
    <s v="AWD"/>
    <s v="Credit / Non-Credit CCD Apportionment"/>
    <s v="AWD"/>
    <n v="559516.93238095241"/>
  </r>
  <r>
    <s v="San Francisco"/>
    <x v="48"/>
    <s v="San Francisco Consortium"/>
    <x v="1"/>
    <n v="2"/>
    <x v="119"/>
    <s v="ESL"/>
    <s v="Credit / Non-Credit CCD Apportionment"/>
    <s v="ESL"/>
    <n v="12811743.007428573"/>
  </r>
  <r>
    <s v="San Francisco "/>
    <x v="48"/>
    <s v="San Francisco Consortium"/>
    <x v="1"/>
    <n v="2"/>
    <x v="119"/>
    <s v="Adult Perkins K-12/COE/JPA"/>
    <s v="Other"/>
    <s v="Adult Perkins K-12/COE/JPA"/>
    <n v="1083870"/>
  </r>
  <r>
    <s v="San Joaquin"/>
    <x v="49"/>
    <s v="Delta Sierra Alliance Consortium"/>
    <x v="1"/>
    <n v="2"/>
    <x v="120"/>
    <s v="Basic Skills Initiative 14-64"/>
    <s v="Other"/>
    <s v="Basic Skills Initiative"/>
    <n v="167063"/>
  </r>
  <r>
    <s v="San Joaquin"/>
    <x v="49"/>
    <s v="Delta Sierra Alliance Consortium"/>
    <x v="1"/>
    <n v="2"/>
    <x v="120"/>
    <s v="CalWORKS 14-15 CCD"/>
    <s v="CalWORKS"/>
    <s v="CalWORKS 14-15 CCD"/>
    <n v="586633"/>
  </r>
  <r>
    <s v="San Joaquin"/>
    <x v="49"/>
    <s v="Delta Sierra Alliance Consortium"/>
    <x v="1"/>
    <n v="2"/>
    <x v="120"/>
    <s v="SSSP NonCredit"/>
    <s v="Other"/>
    <s v="SSSP NonCredit"/>
    <n v="14225"/>
  </r>
  <r>
    <s v="San Joaquin"/>
    <x v="49"/>
    <s v="Delta Sierra Alliance Consortium"/>
    <x v="1"/>
    <n v="2"/>
    <x v="120"/>
    <s v="CTE (Non Credit Only)"/>
    <s v="Credit / Non-Credit CCD Apportionment"/>
    <s v="CTE (Non Credit Only)"/>
    <n v="49914.034285714282"/>
  </r>
  <r>
    <s v="San Joaquin"/>
    <x v="49"/>
    <s v="Delta Sierra Alliance Consortium"/>
    <x v="1"/>
    <n v="2"/>
    <x v="120"/>
    <s v="ABE / ASE"/>
    <s v="Credit / Non-Credit CCD Apportionment"/>
    <s v="ABE / ASE"/>
    <n v="4148060.0053333323"/>
  </r>
  <r>
    <s v="San Joaquin"/>
    <x v="49"/>
    <s v="Delta Sierra Alliance Consortium"/>
    <x v="1"/>
    <n v="2"/>
    <x v="120"/>
    <s v="AWD"/>
    <s v="Credit / Non-Credit CCD Apportionment"/>
    <s v="AWD"/>
    <n v="20961.342857142856"/>
  </r>
  <r>
    <s v="San Joaquin"/>
    <x v="49"/>
    <s v="Delta Sierra Alliance Consortium"/>
    <x v="1"/>
    <n v="2"/>
    <x v="120"/>
    <s v="ESL"/>
    <s v="Credit / Non-Credit CCD Apportionment"/>
    <s v="ESL"/>
    <n v="539249.68000000005"/>
  </r>
  <r>
    <s v="San Joaquin "/>
    <x v="49"/>
    <s v="Delta Sierra Alliance Consortium"/>
    <x v="1"/>
    <n v="2"/>
    <x v="120"/>
    <s v="Adult Perkins K-12/COE/JPA"/>
    <s v="Other"/>
    <s v="Adult Perkins K-12/COE/JPA"/>
    <n v="809156"/>
  </r>
  <r>
    <s v="Santa Clara "/>
    <x v="50"/>
    <s v="South Bay Consortium (San Jose)"/>
    <x v="1"/>
    <n v="2"/>
    <x v="121"/>
    <s v="ABE / ASE"/>
    <s v="Credit / Non-Credit CCD Apportionment"/>
    <s v="ABE / ASE"/>
    <n v="4047693.4506666656"/>
  </r>
  <r>
    <s v="Santa Clara "/>
    <x v="50"/>
    <s v="South Bay Consortium (San Jose)"/>
    <x v="1"/>
    <n v="2"/>
    <x v="121"/>
    <s v="AWD"/>
    <s v="Credit / Non-Credit CCD Apportionment"/>
    <s v="AWD"/>
    <n v="73701.775999999983"/>
  </r>
  <r>
    <s v="Santa Clara "/>
    <x v="50"/>
    <s v="South Bay Consortium (San Jose)"/>
    <x v="1"/>
    <n v="2"/>
    <x v="121"/>
    <s v="ESL"/>
    <s v="Credit / Non-Credit CCD Apportionment"/>
    <s v="ESL"/>
    <n v="3649881.4499047622"/>
  </r>
  <r>
    <s v="Santa Clara "/>
    <x v="50"/>
    <s v="South Bay Consortium (San Jose)"/>
    <x v="1"/>
    <n v="2"/>
    <x v="122"/>
    <s v="Adult Perkins K-12/COE/JPA"/>
    <s v="Other"/>
    <s v="Adult Perkins K-12/COE/JPA"/>
    <n v="261453"/>
  </r>
  <r>
    <s v="Santa Clara "/>
    <x v="50"/>
    <s v="South Bay Consortium (San Jose)"/>
    <x v="1"/>
    <n v="2"/>
    <x v="122"/>
    <s v="Basic Skills Initiative 14-65"/>
    <s v="Other"/>
    <s v="Basic Skills Initiative"/>
    <n v="226300"/>
  </r>
  <r>
    <s v="Santa Clara "/>
    <x v="50"/>
    <s v="South Bay Consortium (San Jose)"/>
    <x v="1"/>
    <n v="2"/>
    <x v="122"/>
    <s v="CalWORKS 14-15 CCD"/>
    <s v="CalWORKS"/>
    <s v="CalWORKS 14-15 CCD"/>
    <n v="531844"/>
  </r>
  <r>
    <s v="Santa Clara "/>
    <x v="50"/>
    <s v="South Bay Consortium (San Jose)"/>
    <x v="1"/>
    <n v="2"/>
    <x v="122"/>
    <s v="SSSP NonCredit"/>
    <s v="Other"/>
    <s v="SSSP NonCredit"/>
    <n v="0"/>
  </r>
  <r>
    <s v="San Luis Obispo"/>
    <x v="51"/>
    <s v="San Luis Obispo Consortium"/>
    <x v="1"/>
    <n v="2"/>
    <x v="123"/>
    <s v="WIA Title II 2014 (All Grantees)"/>
    <s v="Other"/>
    <s v="WIA Title II 2014 (All Grantees)"/>
    <n v="98851"/>
  </r>
  <r>
    <s v="San Luis Obispo"/>
    <x v="51"/>
    <s v="San Luis Obispo Consortium"/>
    <x v="1"/>
    <n v="2"/>
    <x v="123"/>
    <s v="CTE (Non Credit Only)"/>
    <s v="Credit / Non-Credit CCD Apportionment"/>
    <s v="CTE (Non Credit Only)"/>
    <n v="44108.228571428568"/>
  </r>
  <r>
    <s v="San Luis Obispo"/>
    <x v="51"/>
    <s v="San Luis Obispo Consortium"/>
    <x v="1"/>
    <n v="2"/>
    <x v="123"/>
    <s v="ABE / ASE"/>
    <s v="Credit / Non-Credit CCD Apportionment"/>
    <s v="ABE / ASE"/>
    <n v="902867.54971428576"/>
  </r>
  <r>
    <s v="San Luis Obispo"/>
    <x v="51"/>
    <s v="San Luis Obispo Consortium"/>
    <x v="1"/>
    <n v="2"/>
    <x v="123"/>
    <s v="AWD"/>
    <s v="Credit / Non-Credit CCD Apportionment"/>
    <s v="AWD"/>
    <n v="25639.621333333333"/>
  </r>
  <r>
    <s v="San Luis Obispo"/>
    <x v="51"/>
    <s v="San Luis Obispo Consortium"/>
    <x v="1"/>
    <n v="2"/>
    <x v="123"/>
    <s v="ESL"/>
    <s v="Credit / Non-Credit CCD Apportionment"/>
    <s v="ESL"/>
    <n v="640317.99619047623"/>
  </r>
  <r>
    <s v="San Luis Obispo"/>
    <x v="51"/>
    <s v="San Luis Obispo Consortium"/>
    <x v="1"/>
    <n v="2"/>
    <x v="123"/>
    <s v="Basic Skills Initiative 14-66"/>
    <s v="Other"/>
    <s v="Basic Skills Initiative"/>
    <n v="90000"/>
  </r>
  <r>
    <s v="San Luis Obispo"/>
    <x v="51"/>
    <s v="San Luis Obispo Consortium"/>
    <x v="1"/>
    <n v="2"/>
    <x v="123"/>
    <s v="CalWORKS 14-15 CCD"/>
    <s v="CalWORKS"/>
    <s v="CalWORKS 14-15 CCD"/>
    <n v="254933"/>
  </r>
  <r>
    <s v="San Luis Obispo"/>
    <x v="51"/>
    <s v="San Luis Obispo Consortium"/>
    <x v="1"/>
    <n v="2"/>
    <x v="123"/>
    <s v="SSSP NonCredit"/>
    <s v="Other"/>
    <s v="SSSP NonCredit"/>
    <n v="40622"/>
  </r>
  <r>
    <s v="San Luis Obispo "/>
    <x v="51"/>
    <s v="San Luis Obispo Consortium"/>
    <x v="1"/>
    <n v="2"/>
    <x v="123"/>
    <s v="Adult Perkins K-12/COE/JPA"/>
    <s v="Other"/>
    <s v="Adult Perkins K-12/COE/JPA"/>
    <n v="326072"/>
  </r>
  <r>
    <s v="San Mateo"/>
    <x v="52"/>
    <s v="ACCEL San Mateo County"/>
    <x v="1"/>
    <n v="2"/>
    <x v="124"/>
    <s v="ABE / ASE"/>
    <s v="Credit / Non-Credit CCD Apportionment"/>
    <s v="ABE / ASE"/>
    <n v="4992793.2106666677"/>
  </r>
  <r>
    <s v="San Mateo"/>
    <x v="52"/>
    <s v="ACCEL San Mateo County"/>
    <x v="1"/>
    <n v="2"/>
    <x v="124"/>
    <s v="ESL"/>
    <s v="Credit / Non-Credit CCD Apportionment"/>
    <s v="ESL"/>
    <n v="2948828.1066666665"/>
  </r>
  <r>
    <s v="San Mateo"/>
    <x v="52"/>
    <s v="ACCEL San Mateo County"/>
    <x v="1"/>
    <n v="2"/>
    <x v="124"/>
    <s v="Basic Skills Initiative 14-67"/>
    <s v="Other"/>
    <s v="Basic Skills Initiative"/>
    <n v="270000"/>
  </r>
  <r>
    <s v="San Mateo"/>
    <x v="52"/>
    <s v="ACCEL San Mateo County"/>
    <x v="1"/>
    <n v="2"/>
    <x v="124"/>
    <s v="CalWORKS 14-15 CCD"/>
    <s v="CalWORKS"/>
    <s v="CalWORKS 14-15 CCD"/>
    <n v="497967"/>
  </r>
  <r>
    <s v="San Mateo"/>
    <x v="52"/>
    <s v="ACCEL San Mateo County"/>
    <x v="1"/>
    <n v="2"/>
    <x v="124"/>
    <s v="SSSP NonCredit"/>
    <s v="Other"/>
    <s v="SSSP NonCredit"/>
    <n v="0"/>
  </r>
  <r>
    <s v="San Mateo "/>
    <x v="52"/>
    <s v="ACCEL San Mateo County"/>
    <x v="1"/>
    <n v="2"/>
    <x v="124"/>
    <s v="Adult Perkins K-12/COE/JPA"/>
    <s v="Other"/>
    <s v="Adult Perkins K-12/COE/JPA"/>
    <n v="578889"/>
  </r>
  <r>
    <s v="Santa Barbara"/>
    <x v="53"/>
    <s v="Santa Barbara Consortium"/>
    <x v="1"/>
    <n v="2"/>
    <x v="125"/>
    <s v="WIA Title II 2014 (All Grantees)"/>
    <s v="Other"/>
    <s v="WIA Title II 2014 (All Grantees)"/>
    <n v="305856"/>
  </r>
  <r>
    <s v="Santa Barbara"/>
    <x v="53"/>
    <s v="Santa Barbara Consortium"/>
    <x v="1"/>
    <n v="2"/>
    <x v="125"/>
    <s v="Basic Skills Initiative 14-68"/>
    <s v="Other"/>
    <s v="Basic Skills Initiative"/>
    <n v="235656"/>
  </r>
  <r>
    <s v="Santa Barbara"/>
    <x v="53"/>
    <s v="Santa Barbara Consortium"/>
    <x v="1"/>
    <n v="2"/>
    <x v="125"/>
    <s v="CalWORKS 14-15 CCD"/>
    <s v="CalWORKS"/>
    <s v="CalWORKS 14-15 CCD"/>
    <n v="193807"/>
  </r>
  <r>
    <s v="Santa Barbara"/>
    <x v="53"/>
    <s v="Santa Barbara Consortium"/>
    <x v="1"/>
    <n v="2"/>
    <x v="125"/>
    <s v="SSSP NonCredit"/>
    <s v="Other"/>
    <s v="SSSP NonCredit"/>
    <n v="206549"/>
  </r>
  <r>
    <s v="Santa Barbara"/>
    <x v="53"/>
    <s v="Santa Barbara Consortium"/>
    <x v="1"/>
    <n v="2"/>
    <x v="125"/>
    <s v="CTE (Non Credit Only)"/>
    <s v="Credit / Non-Credit CCD Apportionment"/>
    <s v="CTE (Non Credit Only)"/>
    <n v="325615.56000000041"/>
  </r>
  <r>
    <s v="Santa Barbara"/>
    <x v="53"/>
    <s v="Santa Barbara Consortium"/>
    <x v="1"/>
    <n v="2"/>
    <x v="125"/>
    <s v="ABE / ASE"/>
    <s v="Credit / Non-Credit CCD Apportionment"/>
    <s v="ABE / ASE"/>
    <n v="2453953.0220952379"/>
  </r>
  <r>
    <s v="Santa Barbara"/>
    <x v="53"/>
    <s v="Santa Barbara Consortium"/>
    <x v="1"/>
    <n v="2"/>
    <x v="125"/>
    <s v="AWD"/>
    <s v="Credit / Non-Credit CCD Apportionment"/>
    <s v="AWD"/>
    <n v="19502.037333333334"/>
  </r>
  <r>
    <s v="Santa Barbara"/>
    <x v="53"/>
    <s v="Santa Barbara Consortium"/>
    <x v="1"/>
    <n v="2"/>
    <x v="125"/>
    <s v="ESL"/>
    <s v="Credit / Non-Credit CCD Apportionment"/>
    <s v="ESL"/>
    <n v="1634774.2161904764"/>
  </r>
  <r>
    <s v="Santa Barbara "/>
    <x v="53"/>
    <s v="Santa Barbara Consortium"/>
    <x v="1"/>
    <n v="2"/>
    <x v="125"/>
    <s v="Adult Perkins K-12/COE/JPA"/>
    <s v="Other"/>
    <s v="Adult Perkins K-12/COE/JPA"/>
    <n v="663856"/>
  </r>
  <r>
    <s v="Los Angeles"/>
    <x v="54"/>
    <s v="College Of The Canyons Consortium"/>
    <x v="1"/>
    <n v="2"/>
    <x v="126"/>
    <s v="Basic Skills Initiative 14-69"/>
    <s v="Other"/>
    <s v="Basic Skills Initiative"/>
    <n v="138754"/>
  </r>
  <r>
    <s v="Los Angeles"/>
    <x v="54"/>
    <s v="College Of The Canyons Consortium"/>
    <x v="1"/>
    <n v="2"/>
    <x v="126"/>
    <s v="CalWORKS 14-15 CCD"/>
    <s v="CalWORKS"/>
    <s v="CalWORKS 14-15 CCD"/>
    <n v="352407"/>
  </r>
  <r>
    <s v="Los Angeles"/>
    <x v="54"/>
    <s v="College Of The Canyons Consortium"/>
    <x v="1"/>
    <n v="2"/>
    <x v="126"/>
    <s v="SSSP NonCredit"/>
    <s v="Other"/>
    <s v="SSSP NonCredit"/>
    <n v="34125"/>
  </r>
  <r>
    <s v="Los Angeles"/>
    <x v="54"/>
    <s v="College Of The Canyons Consortium"/>
    <x v="1"/>
    <n v="2"/>
    <x v="126"/>
    <s v="CTE (Non Credit Only)"/>
    <s v="Credit / Non-Credit CCD Apportionment"/>
    <s v="CTE (Non Credit Only)"/>
    <n v="3529.2857142857147"/>
  </r>
  <r>
    <s v="Los Angeles"/>
    <x v="54"/>
    <s v="College Of The Canyons Consortium"/>
    <x v="1"/>
    <n v="2"/>
    <x v="126"/>
    <s v="ABE / ASE"/>
    <s v="Credit / Non-Credit CCD Apportionment"/>
    <s v="ABE / ASE"/>
    <n v="4570725.6441904781"/>
  </r>
  <r>
    <s v="Los Angeles"/>
    <x v="54"/>
    <s v="College Of The Canyons Consortium"/>
    <x v="1"/>
    <n v="2"/>
    <x v="126"/>
    <s v="AWD"/>
    <s v="Credit / Non-Credit CCD Apportionment"/>
    <s v="AWD"/>
    <n v="28774.768000000004"/>
  </r>
  <r>
    <s v="Los Angeles"/>
    <x v="54"/>
    <s v="College Of The Canyons Consortium"/>
    <x v="1"/>
    <n v="2"/>
    <x v="126"/>
    <s v="ESL"/>
    <s v="Credit / Non-Credit CCD Apportionment"/>
    <s v="ESL"/>
    <n v="524653.60095238092"/>
  </r>
  <r>
    <s v="Los Angeles "/>
    <x v="54"/>
    <s v="College Of The Canyons Consortium"/>
    <x v="1"/>
    <n v="2"/>
    <x v="126"/>
    <s v="Adult Perkins K-12/COE/JPA"/>
    <s v="Other"/>
    <s v="Adult Perkins K-12/COE/JPA"/>
    <n v="352143"/>
  </r>
  <r>
    <s v="Los Angeles"/>
    <x v="55"/>
    <s v="Santa Monica Consortium"/>
    <x v="1"/>
    <n v="2"/>
    <x v="127"/>
    <s v="WIA Title II 2014 (All Grantees)"/>
    <s v="Other"/>
    <s v="WIA Title II 2014 (All Grantees)"/>
    <n v="246655"/>
  </r>
  <r>
    <s v="Los Angeles"/>
    <x v="55"/>
    <s v="Santa Monica Consortium"/>
    <x v="1"/>
    <n v="2"/>
    <x v="127"/>
    <s v="Basic Skills Initiative 14-70"/>
    <s v="Other"/>
    <s v="Basic Skills Initiative"/>
    <n v="356040"/>
  </r>
  <r>
    <s v="Los Angeles"/>
    <x v="55"/>
    <s v="Santa Monica Consortium"/>
    <x v="1"/>
    <n v="2"/>
    <x v="127"/>
    <s v="CalWORKS 14-15 CCD"/>
    <s v="CalWORKS"/>
    <s v="CalWORKS 14-15 CCD"/>
    <n v="366345"/>
  </r>
  <r>
    <s v="Los Angeles"/>
    <x v="55"/>
    <s v="Santa Monica Consortium"/>
    <x v="1"/>
    <n v="2"/>
    <x v="127"/>
    <s v="SSSP NonCredit"/>
    <s v="Other"/>
    <s v="SSSP NonCredit"/>
    <n v="44140"/>
  </r>
  <r>
    <s v="Los Angeles"/>
    <x v="55"/>
    <s v="Santa Monica Consortium"/>
    <x v="1"/>
    <n v="2"/>
    <x v="127"/>
    <s v="CTE (Non Credit Only)"/>
    <s v="Credit / Non-Credit CCD Apportionment"/>
    <s v="CTE (Non Credit Only)"/>
    <n v="982.97142857142853"/>
  </r>
  <r>
    <s v="Los Angeles"/>
    <x v="55"/>
    <s v="Santa Monica Consortium"/>
    <x v="1"/>
    <n v="2"/>
    <x v="127"/>
    <s v="ABE / ASE"/>
    <s v="Credit / Non-Credit CCD Apportionment"/>
    <s v="ABE / ASE"/>
    <n v="9193120.7619047631"/>
  </r>
  <r>
    <s v="Los Angeles"/>
    <x v="55"/>
    <s v="Santa Monica Consortium"/>
    <x v="1"/>
    <n v="2"/>
    <x v="127"/>
    <s v="AWD"/>
    <s v="Credit / Non-Credit CCD Apportionment"/>
    <s v="AWD"/>
    <n v="75440.931428571435"/>
  </r>
  <r>
    <s v="Los Angeles"/>
    <x v="55"/>
    <s v="Santa Monica Consortium"/>
    <x v="1"/>
    <n v="2"/>
    <x v="127"/>
    <s v="ESL"/>
    <s v="Credit / Non-Credit CCD Apportionment"/>
    <s v="ESL"/>
    <n v="1856451.0990476189"/>
  </r>
  <r>
    <s v="Los Angeles "/>
    <x v="55"/>
    <s v="Santa Monica Consortium"/>
    <x v="1"/>
    <n v="2"/>
    <x v="127"/>
    <s v="Adult Perkins K-12/COE/JPA"/>
    <s v="Other"/>
    <s v="Adult Perkins K-12/COE/JPA"/>
    <n v="596851"/>
  </r>
  <r>
    <s v="Tulare"/>
    <x v="56"/>
    <s v="Sequoias Consortium"/>
    <x v="1"/>
    <n v="2"/>
    <x v="128"/>
    <s v="Basic Skills Initiative 14-71"/>
    <s v="Other"/>
    <s v="Basic Skills Initiative"/>
    <n v="116692"/>
  </r>
  <r>
    <s v="Tulare"/>
    <x v="56"/>
    <s v="Sequoias Consortium"/>
    <x v="1"/>
    <n v="2"/>
    <x v="128"/>
    <s v="CalWORKS 14-15 CCD"/>
    <s v="CalWORKS"/>
    <s v="CalWORKS 14-15 CCD"/>
    <n v="446699"/>
  </r>
  <r>
    <s v="Tulare"/>
    <x v="56"/>
    <s v="Sequoias Consortium"/>
    <x v="1"/>
    <n v="2"/>
    <x v="128"/>
    <s v="SSSP NonCredit"/>
    <s v="Other"/>
    <s v="SSSP NonCredit"/>
    <n v="22262"/>
  </r>
  <r>
    <s v="Tulare"/>
    <x v="56"/>
    <s v="Sequoias Consortium"/>
    <x v="1"/>
    <n v="2"/>
    <x v="128"/>
    <s v="CTE (Non Credit Only)"/>
    <s v="Credit / Non-Credit CCD Apportionment"/>
    <s v="CTE (Non Credit Only)"/>
    <n v="61427.87142857143"/>
  </r>
  <r>
    <s v="Tulare"/>
    <x v="56"/>
    <s v="Sequoias Consortium"/>
    <x v="1"/>
    <n v="2"/>
    <x v="128"/>
    <s v="ABE / ASE"/>
    <s v="Credit / Non-Credit CCD Apportionment"/>
    <s v="ABE / ASE"/>
    <n v="1670055.1506666671"/>
  </r>
  <r>
    <s v="Tulare"/>
    <x v="56"/>
    <s v="Sequoias Consortium"/>
    <x v="1"/>
    <n v="2"/>
    <x v="128"/>
    <s v="AWD"/>
    <s v="Credit / Non-Credit CCD Apportionment"/>
    <s v="AWD"/>
    <n v="115058.99199999995"/>
  </r>
  <r>
    <s v="Tulare"/>
    <x v="56"/>
    <s v="Sequoias Consortium"/>
    <x v="1"/>
    <n v="2"/>
    <x v="128"/>
    <s v="ESL"/>
    <s v="Credit / Non-Credit CCD Apportionment"/>
    <s v="ESL"/>
    <n v="470574.61904761917"/>
  </r>
  <r>
    <s v="Tulare "/>
    <x v="56"/>
    <s v="Sequoias Consortium"/>
    <x v="1"/>
    <n v="2"/>
    <x v="128"/>
    <s v="Adult Perkins K-12/COE/JPA"/>
    <s v="Other"/>
    <s v="Adult Perkins K-12/COE/JPA"/>
    <n v="387701"/>
  </r>
  <r>
    <s v="Shasta"/>
    <x v="57"/>
    <s v="Shasta-Tehama-Trinity Consortium"/>
    <x v="1"/>
    <n v="2"/>
    <x v="129"/>
    <s v="ABE / ASE"/>
    <s v="Credit / Non-Credit CCD Apportionment"/>
    <s v="ABE / ASE"/>
    <n v="686182.0118095238"/>
  </r>
  <r>
    <s v="Shasta"/>
    <x v="57"/>
    <s v="Shasta-Tehama-Trinity Consortium"/>
    <x v="1"/>
    <n v="2"/>
    <x v="129"/>
    <s v="AWD"/>
    <s v="Credit / Non-Credit CCD Apportionment"/>
    <s v="AWD"/>
    <n v="27895.679999999997"/>
  </r>
  <r>
    <s v="Shasta"/>
    <x v="57"/>
    <s v="Shasta-Tehama-Trinity Consortium"/>
    <x v="1"/>
    <n v="2"/>
    <x v="129"/>
    <s v="ESL"/>
    <s v="Credit / Non-Credit CCD Apportionment"/>
    <s v="ESL"/>
    <n v="134362.236"/>
  </r>
  <r>
    <s v="Shasta"/>
    <x v="57"/>
    <s v="Shasta-Tehama-Trinity Consortium"/>
    <x v="1"/>
    <n v="2"/>
    <x v="129"/>
    <s v="Basic Skills Initiative 14-72"/>
    <s v="Other"/>
    <s v="Basic Skills Initiative"/>
    <n v="90000"/>
  </r>
  <r>
    <s v="Shasta"/>
    <x v="57"/>
    <s v="Shasta-Tehama-Trinity Consortium"/>
    <x v="1"/>
    <n v="2"/>
    <x v="129"/>
    <s v="CalWORKS 14-15 CCD"/>
    <s v="CalWORKS"/>
    <s v="CalWORKS 14-15 CCD"/>
    <n v="420064"/>
  </r>
  <r>
    <s v="Shasta "/>
    <x v="57"/>
    <s v="Shasta-Tehama-Trinity Consortium"/>
    <x v="1"/>
    <n v="2"/>
    <x v="129"/>
    <s v="Adult Perkins K-12/COE/JPA"/>
    <s v="Other"/>
    <s v="Adult Perkins K-12/COE/JPA"/>
    <n v="306636"/>
  </r>
  <r>
    <s v="Placer"/>
    <x v="58"/>
    <s v="Sierra Joint Consortium"/>
    <x v="1"/>
    <n v="2"/>
    <x v="130"/>
    <s v="CTE (Non Credit Only)"/>
    <s v="Credit / Non-Credit CCD Apportionment"/>
    <s v="CTE (Non Credit Only)"/>
    <n v="9594.4285714285706"/>
  </r>
  <r>
    <s v="Placer"/>
    <x v="58"/>
    <s v="Sierra Joint Consortium"/>
    <x v="1"/>
    <n v="2"/>
    <x v="130"/>
    <s v="ABE / ASE"/>
    <s v="Credit / Non-Credit CCD Apportionment"/>
    <s v="ABE / ASE"/>
    <n v="1696748.5013333336"/>
  </r>
  <r>
    <s v="Placer"/>
    <x v="58"/>
    <s v="Sierra Joint Consortium"/>
    <x v="1"/>
    <n v="2"/>
    <x v="130"/>
    <s v="AWD"/>
    <s v="Credit / Non-Credit CCD Apportionment"/>
    <s v="AWD"/>
    <n v="15310.560000000001"/>
  </r>
  <r>
    <s v="Placer"/>
    <x v="58"/>
    <s v="Sierra Joint Consortium"/>
    <x v="1"/>
    <n v="2"/>
    <x v="130"/>
    <s v="ESL"/>
    <s v="Credit / Non-Credit CCD Apportionment"/>
    <s v="ESL"/>
    <n v="1059802.4853333337"/>
  </r>
  <r>
    <s v="Placer"/>
    <x v="58"/>
    <s v="Sierra Joint Consortium"/>
    <x v="1"/>
    <n v="2"/>
    <x v="130"/>
    <s v="Basic Skills Initiative 14-73"/>
    <s v="Other"/>
    <s v="Basic Skills Initiative"/>
    <n v="119123"/>
  </r>
  <r>
    <s v="Placer"/>
    <x v="58"/>
    <s v="Sierra Joint Consortium"/>
    <x v="1"/>
    <n v="2"/>
    <x v="130"/>
    <s v="CalWORKS 14-15 CCD"/>
    <s v="CalWORKS"/>
    <s v="CalWORKS 14-15 CCD"/>
    <n v="364530"/>
  </r>
  <r>
    <s v="Placer"/>
    <x v="58"/>
    <s v="Sierra Joint Consortium"/>
    <x v="1"/>
    <n v="2"/>
    <x v="130"/>
    <s v="SSSP NonCredit"/>
    <s v="Other"/>
    <s v="SSSP NonCredit"/>
    <n v="0"/>
  </r>
  <r>
    <s v="Placer "/>
    <x v="58"/>
    <s v="Sierra Joint Consortium"/>
    <x v="1"/>
    <n v="2"/>
    <x v="130"/>
    <s v="Adult Perkins K-12/COE/JPA"/>
    <s v="Other"/>
    <s v="Adult Perkins K-12/COE/JPA"/>
    <n v="467718"/>
  </r>
  <r>
    <s v="Siskiyou"/>
    <x v="59"/>
    <s v="Siskiyous Consortium"/>
    <x v="1"/>
    <n v="2"/>
    <x v="131"/>
    <s v="Basic Skills Initiative 14-74"/>
    <s v="Other"/>
    <s v="Basic Skills Initiative"/>
    <n v="90000"/>
  </r>
  <r>
    <s v="Siskiyou"/>
    <x v="59"/>
    <s v="Siskiyous Consortium"/>
    <x v="1"/>
    <n v="2"/>
    <x v="131"/>
    <s v="CalWORKS 14-15 CCD"/>
    <s v="CalWORKS"/>
    <s v="CalWORKS 14-15 CCD"/>
    <n v="95844"/>
  </r>
  <r>
    <s v="Siskiyou"/>
    <x v="59"/>
    <s v="Siskiyous Consortium"/>
    <x v="1"/>
    <n v="2"/>
    <x v="131"/>
    <s v="SSSP NonCredit"/>
    <s v="Other"/>
    <s v="SSSP NonCredit"/>
    <n v="0"/>
  </r>
  <r>
    <s v="Siskiyou "/>
    <x v="59"/>
    <s v="Siskiyous Consortium"/>
    <x v="1"/>
    <n v="2"/>
    <x v="131"/>
    <s v="Adult Perkins K-12/COE/JPA"/>
    <s v="Other"/>
    <s v="Adult Perkins K-12/COE/JPA"/>
    <n v="130019"/>
  </r>
  <r>
    <s v="Siskiyou"/>
    <x v="59"/>
    <s v="Siskiyous Consortium"/>
    <x v="1"/>
    <n v="2"/>
    <x v="131"/>
    <s v="ABE / ASE"/>
    <s v="Credit / Non-Credit CCD Apportionment"/>
    <s v="ABE / ASE"/>
    <n v="704729.38666666672"/>
  </r>
  <r>
    <s v="Siskiyou"/>
    <x v="59"/>
    <s v="Siskiyous Consortium"/>
    <x v="1"/>
    <n v="2"/>
    <x v="131"/>
    <s v="ESL"/>
    <s v="Credit / Non-Credit CCD Apportionment"/>
    <s v="ESL"/>
    <n v="925420.54285714275"/>
  </r>
  <r>
    <s v="Solano"/>
    <x v="60"/>
    <s v="Solano Consortium"/>
    <x v="1"/>
    <n v="2"/>
    <x v="132"/>
    <s v="ABE / ASE"/>
    <s v="Credit / Non-Credit CCD Apportionment"/>
    <s v="ABE / ASE"/>
    <n v="3460687.1146666654"/>
  </r>
  <r>
    <s v="Solano"/>
    <x v="60"/>
    <s v="Solano Consortium"/>
    <x v="1"/>
    <n v="2"/>
    <x v="132"/>
    <s v="AWD"/>
    <s v="Credit / Non-Credit CCD Apportionment"/>
    <s v="AWD"/>
    <n v="53674.245333333347"/>
  </r>
  <r>
    <s v="Solano"/>
    <x v="60"/>
    <s v="Solano Consortium"/>
    <x v="1"/>
    <n v="2"/>
    <x v="132"/>
    <s v="ESL"/>
    <s v="Credit / Non-Credit CCD Apportionment"/>
    <s v="ESL"/>
    <n v="32362.373333333333"/>
  </r>
  <r>
    <s v="Solano"/>
    <x v="60"/>
    <s v="Solano Consortium"/>
    <x v="1"/>
    <n v="2"/>
    <x v="132"/>
    <s v="Basic Skills Initiative 14-75"/>
    <s v="Other"/>
    <s v="Basic Skills Initiative"/>
    <n v="99644"/>
  </r>
  <r>
    <s v="Solano"/>
    <x v="60"/>
    <s v="Solano Consortium"/>
    <x v="1"/>
    <n v="2"/>
    <x v="132"/>
    <s v="CalWORKS 14-15 CCD"/>
    <s v="CalWORKS"/>
    <s v="CalWORKS 14-15 CCD"/>
    <n v="254933"/>
  </r>
  <r>
    <s v="Solano"/>
    <x v="60"/>
    <s v="Solano Consortium"/>
    <x v="1"/>
    <n v="2"/>
    <x v="132"/>
    <s v="SSSP NonCredit"/>
    <s v="Other"/>
    <s v="SSSP NonCredit"/>
    <n v="0"/>
  </r>
  <r>
    <s v="Solano "/>
    <x v="60"/>
    <s v="Solano Consortium"/>
    <x v="1"/>
    <n v="2"/>
    <x v="132"/>
    <s v="Adult Perkins K-12/COE/JPA"/>
    <s v="Other"/>
    <s v="Adult Perkins K-12/COE/JPA"/>
    <n v="477855"/>
  </r>
  <r>
    <s v="Sonoma"/>
    <x v="61"/>
    <s v="Sonoma County Consortium"/>
    <x v="1"/>
    <n v="2"/>
    <x v="133"/>
    <s v="WIA Title II 2014 (All Grantees)"/>
    <s v="Other"/>
    <s v="WIA Title II 2014 (All Grantees)"/>
    <n v="316896"/>
  </r>
  <r>
    <s v="Sonoma"/>
    <x v="61"/>
    <s v="Sonoma County Consortium"/>
    <x v="1"/>
    <n v="2"/>
    <x v="133"/>
    <s v="CTE (Non Credit Only)"/>
    <s v="Credit / Non-Credit CCD Apportionment"/>
    <s v="CTE (Non Credit Only)"/>
    <n v="73476.068571428579"/>
  </r>
  <r>
    <s v="Sonoma"/>
    <x v="61"/>
    <s v="Sonoma County Consortium"/>
    <x v="1"/>
    <n v="2"/>
    <x v="133"/>
    <s v="ABE / ASE"/>
    <s v="Credit / Non-Credit CCD Apportionment"/>
    <s v="ABE / ASE"/>
    <n v="2950436.1820952385"/>
  </r>
  <r>
    <s v="Sonoma"/>
    <x v="61"/>
    <s v="Sonoma County Consortium"/>
    <x v="1"/>
    <n v="2"/>
    <x v="133"/>
    <s v="AWD"/>
    <s v="Credit / Non-Credit CCD Apportionment"/>
    <s v="AWD"/>
    <n v="3235701.9514285708"/>
  </r>
  <r>
    <s v="Sonoma"/>
    <x v="61"/>
    <s v="Sonoma County Consortium"/>
    <x v="1"/>
    <n v="2"/>
    <x v="133"/>
    <s v="ESL"/>
    <s v="Credit / Non-Credit CCD Apportionment"/>
    <s v="ESL"/>
    <n v="2512609.749904762"/>
  </r>
  <r>
    <s v="Sonoma"/>
    <x v="61"/>
    <s v="Sonoma County Consortium"/>
    <x v="1"/>
    <n v="2"/>
    <x v="133"/>
    <s v="Basic Skills Initiative 14-76"/>
    <s v="Other"/>
    <s v="Basic Skills Initiative"/>
    <n v="139291"/>
  </r>
  <r>
    <s v="Sonoma"/>
    <x v="61"/>
    <s v="Sonoma County Consortium"/>
    <x v="1"/>
    <n v="2"/>
    <x v="133"/>
    <s v="CalWORKS 14-15 CCD"/>
    <s v="CalWORKS"/>
    <s v="CalWORKS 14-15 CCD"/>
    <n v="456456"/>
  </r>
  <r>
    <s v="Sonoma"/>
    <x v="61"/>
    <s v="Sonoma County Consortium"/>
    <x v="1"/>
    <n v="2"/>
    <x v="133"/>
    <s v="SSSP NonCredit"/>
    <s v="Other"/>
    <s v="SSSP NonCredit"/>
    <n v="214509"/>
  </r>
  <r>
    <s v="Sonoma "/>
    <x v="61"/>
    <s v="Sonoma County Consortium"/>
    <x v="1"/>
    <n v="2"/>
    <x v="133"/>
    <s v="Adult Perkins K-12/COE/JPA"/>
    <s v="Other"/>
    <s v="Adult Perkins K-12/COE/JPA"/>
    <n v="527076"/>
  </r>
  <r>
    <s v="Orange"/>
    <x v="62"/>
    <s v="South Orange Consortium"/>
    <x v="1"/>
    <n v="2"/>
    <x v="134"/>
    <s v="Basic Skills Initiative 14-77"/>
    <s v="Other"/>
    <s v="Basic Skills Initiative"/>
    <n v="314595"/>
  </r>
  <r>
    <s v="Orange"/>
    <x v="62"/>
    <s v="South Orange Consortium"/>
    <x v="1"/>
    <n v="2"/>
    <x v="134"/>
    <s v="CalWORKS 14-15 CCD"/>
    <s v="CalWORKS"/>
    <s v="CalWORKS 14-15 CCD"/>
    <n v="381727"/>
  </r>
  <r>
    <s v="Orange"/>
    <x v="62"/>
    <s v="South Orange Consortium"/>
    <x v="1"/>
    <n v="2"/>
    <x v="134"/>
    <s v="SSSP NonCredit"/>
    <s v="Other"/>
    <s v="SSSP NonCredit"/>
    <n v="52151"/>
  </r>
  <r>
    <s v="Orange"/>
    <x v="62"/>
    <s v="South Orange Consortium"/>
    <x v="1"/>
    <n v="2"/>
    <x v="134"/>
    <s v="CTE (Non Credit Only)"/>
    <s v="Credit / Non-Credit CCD Apportionment"/>
    <s v="CTE (Non Credit Only)"/>
    <n v="31873.37142857143"/>
  </r>
  <r>
    <s v="Orange"/>
    <x v="62"/>
    <s v="South Orange Consortium"/>
    <x v="1"/>
    <n v="2"/>
    <x v="134"/>
    <s v="ABE / ASE"/>
    <s v="Credit / Non-Credit CCD Apportionment"/>
    <s v="ABE / ASE"/>
    <n v="4225742.0868571419"/>
  </r>
  <r>
    <s v="Orange"/>
    <x v="62"/>
    <s v="South Orange Consortium"/>
    <x v="1"/>
    <n v="2"/>
    <x v="134"/>
    <s v="AWD"/>
    <s v="Credit / Non-Credit CCD Apportionment"/>
    <s v="AWD"/>
    <n v="70813.343999999997"/>
  </r>
  <r>
    <s v="Orange"/>
    <x v="62"/>
    <s v="South Orange Consortium"/>
    <x v="1"/>
    <n v="2"/>
    <x v="134"/>
    <s v="ESL"/>
    <s v="Credit / Non-Credit CCD Apportionment"/>
    <s v="ESL"/>
    <n v="2564676.8478095238"/>
  </r>
  <r>
    <s v="Orange "/>
    <x v="62"/>
    <s v="South Orange Consortium"/>
    <x v="1"/>
    <n v="2"/>
    <x v="134"/>
    <s v="Adult Perkins K-12/COE/JPA"/>
    <s v="Other"/>
    <s v="Adult Perkins K-12/COE/JPA"/>
    <n v="657615"/>
  </r>
  <r>
    <s v="San Diego"/>
    <x v="63"/>
    <s v="South Bay Consortium (San Diego)"/>
    <x v="1"/>
    <n v="2"/>
    <x v="135"/>
    <s v="Basic Skills Initiative 14-78"/>
    <s v="Other"/>
    <s v="Basic Skills Initiative"/>
    <n v="377971"/>
  </r>
  <r>
    <s v="San Diego"/>
    <x v="63"/>
    <s v="South Bay Consortium (San Diego)"/>
    <x v="1"/>
    <n v="2"/>
    <x v="135"/>
    <s v="CalWORKS 14-15 CCD"/>
    <s v="CalWORKS"/>
    <s v="CalWORKS 14-15 CCD"/>
    <n v="459244"/>
  </r>
  <r>
    <s v="San Diego"/>
    <x v="63"/>
    <s v="South Bay Consortium (San Diego)"/>
    <x v="1"/>
    <n v="2"/>
    <x v="135"/>
    <s v="SSSP NonCredit"/>
    <s v="Other"/>
    <s v="SSSP NonCredit"/>
    <n v="23854"/>
  </r>
  <r>
    <s v="San Diego"/>
    <x v="63"/>
    <s v="South Bay Consortium (San Diego)"/>
    <x v="1"/>
    <n v="2"/>
    <x v="135"/>
    <s v="CTE (Non Credit Only)"/>
    <s v="Credit / Non-Credit CCD Apportionment"/>
    <s v="CTE (Non Credit Only)"/>
    <n v="139490.44285714283"/>
  </r>
  <r>
    <s v="San Diego"/>
    <x v="63"/>
    <s v="South Bay Consortium (San Diego)"/>
    <x v="1"/>
    <n v="2"/>
    <x v="135"/>
    <s v="ABE / ASE"/>
    <s v="Credit / Non-Credit CCD Apportionment"/>
    <s v="ABE / ASE"/>
    <n v="4914190.3617142867"/>
  </r>
  <r>
    <s v="San Diego"/>
    <x v="63"/>
    <s v="South Bay Consortium (San Diego)"/>
    <x v="1"/>
    <n v="2"/>
    <x v="135"/>
    <s v="AWD"/>
    <s v="Credit / Non-Credit CCD Apportionment"/>
    <s v="AWD"/>
    <n v="63384.293333333335"/>
  </r>
  <r>
    <s v="San Diego"/>
    <x v="63"/>
    <s v="South Bay Consortium (San Diego)"/>
    <x v="1"/>
    <n v="2"/>
    <x v="135"/>
    <s v="ESL"/>
    <s v="Credit / Non-Credit CCD Apportionment"/>
    <s v="ESL"/>
    <n v="838787.22495238075"/>
  </r>
  <r>
    <s v="San Diego "/>
    <x v="63"/>
    <s v="South Bay Consortium (San Diego)"/>
    <x v="1"/>
    <n v="2"/>
    <x v="135"/>
    <s v="Adult Perkins K-12/COE/JPA"/>
    <s v="Other"/>
    <s v="Adult Perkins K-12/COE/JPA"/>
    <n v="597743"/>
  </r>
  <r>
    <s v="Fresno"/>
    <x v="64"/>
    <s v="State Center Consortium"/>
    <x v="1"/>
    <n v="2"/>
    <x v="136"/>
    <s v="Basic Skills Initiative 14-79"/>
    <s v="Other"/>
    <s v="Basic Skills Initiative"/>
    <n v="326817"/>
  </r>
  <r>
    <s v="Fresno"/>
    <x v="64"/>
    <s v="State Center Consortium"/>
    <x v="1"/>
    <n v="2"/>
    <x v="136"/>
    <s v="CalWORKS 14-15 CCD"/>
    <s v="CalWORKS"/>
    <s v="CalWORKS 14-15 CCD"/>
    <n v="1045117"/>
  </r>
  <r>
    <s v="Fresno"/>
    <x v="64"/>
    <s v="State Center Consortium"/>
    <x v="1"/>
    <n v="2"/>
    <x v="136"/>
    <s v="SSSP NonCredit"/>
    <s v="Other"/>
    <s v="SSSP NonCredit"/>
    <n v="18282"/>
  </r>
  <r>
    <s v="Fresno"/>
    <x v="64"/>
    <s v="State Center Consortium"/>
    <x v="1"/>
    <n v="2"/>
    <x v="136"/>
    <s v="CTE (Non Credit Only)"/>
    <s v="Credit / Non-Credit CCD Apportionment"/>
    <s v="CTE (Non Credit Only)"/>
    <n v="518467.23428571428"/>
  </r>
  <r>
    <s v="Fresno"/>
    <x v="64"/>
    <s v="State Center Consortium"/>
    <x v="1"/>
    <n v="2"/>
    <x v="136"/>
    <s v="ABE / ASE"/>
    <s v="Credit / Non-Credit CCD Apportionment"/>
    <s v="ABE / ASE"/>
    <n v="7475478.9584761923"/>
  </r>
  <r>
    <s v="Fresno"/>
    <x v="64"/>
    <s v="State Center Consortium"/>
    <x v="1"/>
    <n v="2"/>
    <x v="136"/>
    <s v="AWD"/>
    <s v="Credit / Non-Credit CCD Apportionment"/>
    <s v="AWD"/>
    <n v="658056.61904761905"/>
  </r>
  <r>
    <s v="Fresno"/>
    <x v="64"/>
    <s v="State Center Consortium"/>
    <x v="1"/>
    <n v="2"/>
    <x v="136"/>
    <s v="ESL"/>
    <s v="Credit / Non-Credit CCD Apportionment"/>
    <s v="ESL"/>
    <n v="613361.16266666655"/>
  </r>
  <r>
    <s v="Fresno "/>
    <x v="64"/>
    <s v="State Center Consortium"/>
    <x v="1"/>
    <n v="2"/>
    <x v="136"/>
    <s v="Adult Perkins K-12/COE/JPA"/>
    <s v="Other"/>
    <s v="Adult Perkins K-12/COE/JPA"/>
    <n v="1292589"/>
  </r>
  <r>
    <s v="Ventura"/>
    <x v="65"/>
    <s v="Ventura Consortium"/>
    <x v="1"/>
    <n v="2"/>
    <x v="137"/>
    <s v="ABE / ASE"/>
    <s v="Credit / Non-Credit CCD Apportionment"/>
    <s v="ABE / ASE"/>
    <n v="4941572.7519999994"/>
  </r>
  <r>
    <s v="Ventura"/>
    <x v="65"/>
    <s v="Ventura Consortium"/>
    <x v="1"/>
    <n v="2"/>
    <x v="137"/>
    <s v="AWD"/>
    <s v="Credit / Non-Credit CCD Apportionment"/>
    <s v="AWD"/>
    <n v="381340.7146666667"/>
  </r>
  <r>
    <s v="Ventura"/>
    <x v="65"/>
    <s v="Ventura Consortium"/>
    <x v="1"/>
    <n v="2"/>
    <x v="137"/>
    <s v="ESL"/>
    <s v="Credit / Non-Credit CCD Apportionment"/>
    <s v="ESL"/>
    <n v="351243.3066666667"/>
  </r>
  <r>
    <s v="Ventura"/>
    <x v="65"/>
    <s v="Ventura Consortium"/>
    <x v="1"/>
    <n v="2"/>
    <x v="137"/>
    <s v="Basic Skills Initiative 14-80"/>
    <s v="Other"/>
    <s v="Basic Skills Initiative"/>
    <n v="302690"/>
  </r>
  <r>
    <s v="Ventura"/>
    <x v="65"/>
    <s v="Ventura Consortium"/>
    <x v="1"/>
    <n v="2"/>
    <x v="137"/>
    <s v="CalWORKS 14-15 CCD"/>
    <s v="CalWORKS"/>
    <s v="CalWORKS 14-15 CCD"/>
    <n v="804846"/>
  </r>
  <r>
    <s v="Ventura"/>
    <x v="65"/>
    <s v="Ventura Consortium"/>
    <x v="1"/>
    <n v="2"/>
    <x v="137"/>
    <s v="SSSP NonCredit"/>
    <s v="Other"/>
    <s v="SSSP NonCredit"/>
    <n v="0"/>
  </r>
  <r>
    <s v="Ventura "/>
    <x v="65"/>
    <s v="Ventura Consortium"/>
    <x v="1"/>
    <n v="2"/>
    <x v="137"/>
    <s v="Adult Perkins K-12/COE/JPA"/>
    <s v="Other"/>
    <s v="Adult Perkins K-12/COE/JPA"/>
    <n v="726658"/>
  </r>
  <r>
    <s v="San Bernardino"/>
    <x v="66"/>
    <s v="Victor Valley Consortium"/>
    <x v="1"/>
    <n v="2"/>
    <x v="138"/>
    <s v="Basic Skills Initiative 14-81"/>
    <s v="Other"/>
    <s v="Basic Skills Initiative"/>
    <n v="190666"/>
  </r>
  <r>
    <s v="San Bernardino"/>
    <x v="66"/>
    <s v="Victor Valley Consortium"/>
    <x v="1"/>
    <n v="2"/>
    <x v="138"/>
    <s v="CalWORKS 14-15 CCD"/>
    <s v="CalWORKS"/>
    <s v="CalWORKS 14-15 CCD"/>
    <n v="640068"/>
  </r>
  <r>
    <s v="San Bernardino"/>
    <x v="66"/>
    <s v="Victor Valley Consortium"/>
    <x v="1"/>
    <n v="2"/>
    <x v="138"/>
    <s v="SSSP NonCredit"/>
    <s v="Other"/>
    <s v="SSSP NonCredit"/>
    <n v="10348"/>
  </r>
  <r>
    <s v="San Bernardino"/>
    <x v="66"/>
    <s v="Victor Valley Consortium"/>
    <x v="1"/>
    <n v="2"/>
    <x v="138"/>
    <s v="ABE / ASE"/>
    <s v="Credit / Non-Credit CCD Apportionment"/>
    <s v="ABE / ASE"/>
    <n v="3814578.401333333"/>
  </r>
  <r>
    <s v="San Bernardino"/>
    <x v="66"/>
    <s v="Victor Valley Consortium"/>
    <x v="1"/>
    <n v="2"/>
    <x v="138"/>
    <s v="AWD"/>
    <s v="Credit / Non-Credit CCD Apportionment"/>
    <s v="AWD"/>
    <n v="91018.117333333328"/>
  </r>
  <r>
    <s v="San Bernardino"/>
    <x v="66"/>
    <s v="Victor Valley Consortium"/>
    <x v="1"/>
    <n v="2"/>
    <x v="138"/>
    <s v="ESL"/>
    <s v="Credit / Non-Credit CCD Apportionment"/>
    <s v="ESL"/>
    <n v="385910.1916190476"/>
  </r>
  <r>
    <s v="San Bernardino "/>
    <x v="66"/>
    <s v="Victor Valley Consortium"/>
    <x v="1"/>
    <n v="2"/>
    <x v="138"/>
    <s v="Adult Perkins K-12/COE/JPA"/>
    <s v="Other"/>
    <s v="Adult Perkins K-12/COE/JPA"/>
    <n v="402085"/>
  </r>
  <r>
    <s v="Fresno"/>
    <x v="67"/>
    <s v="West Hills Consortium"/>
    <x v="1"/>
    <n v="2"/>
    <x v="139"/>
    <s v="Basic Skills Initiative 14-82"/>
    <s v="Other"/>
    <s v="Basic Skills Initiative"/>
    <n v="180000"/>
  </r>
  <r>
    <s v="Fresno"/>
    <x v="67"/>
    <s v="West Hills Consortium"/>
    <x v="1"/>
    <n v="2"/>
    <x v="139"/>
    <s v="CalWORKS 14-15 CCD"/>
    <s v="CalWORKS"/>
    <s v="CalWORKS 14-15 CCD"/>
    <n v="403889"/>
  </r>
  <r>
    <s v="Fresno"/>
    <x v="67"/>
    <s v="West Hills Consortium"/>
    <x v="1"/>
    <n v="2"/>
    <x v="139"/>
    <s v="SSSP NonCredit"/>
    <s v="Other"/>
    <s v="SSSP NonCredit"/>
    <n v="0"/>
  </r>
  <r>
    <s v="Fresno"/>
    <x v="67"/>
    <s v="West Hills Consortium"/>
    <x v="1"/>
    <n v="2"/>
    <x v="139"/>
    <s v="CTE (Non Credit Only)"/>
    <s v="Credit / Non-Credit CCD Apportionment"/>
    <s v="CTE (Non Credit Only)"/>
    <n v="7032.4285714285706"/>
  </r>
  <r>
    <s v="Fresno"/>
    <x v="67"/>
    <s v="West Hills Consortium"/>
    <x v="1"/>
    <n v="2"/>
    <x v="139"/>
    <s v="ABE / ASE"/>
    <s v="Credit / Non-Credit CCD Apportionment"/>
    <s v="ABE / ASE"/>
    <n v="1137959.4017142856"/>
  </r>
  <r>
    <s v="Fresno"/>
    <x v="67"/>
    <s v="West Hills Consortium"/>
    <x v="1"/>
    <n v="2"/>
    <x v="139"/>
    <s v="AWD"/>
    <s v="Credit / Non-Credit CCD Apportionment"/>
    <s v="AWD"/>
    <n v="905595.94285714289"/>
  </r>
  <r>
    <s v="Fresno"/>
    <x v="67"/>
    <s v="West Hills Consortium"/>
    <x v="1"/>
    <n v="2"/>
    <x v="139"/>
    <s v="ESL"/>
    <s v="Credit / Non-Credit CCD Apportionment"/>
    <s v="ESL"/>
    <n v="59450.218666666668"/>
  </r>
  <r>
    <s v="Fresno "/>
    <x v="67"/>
    <s v="West Hills Consortium"/>
    <x v="1"/>
    <n v="2"/>
    <x v="139"/>
    <s v="Adult Perkins K-12/COE/JPA"/>
    <s v="Other"/>
    <s v="Adult Perkins K-12/COE/JPA"/>
    <n v="362979"/>
  </r>
  <r>
    <s v="Kern"/>
    <x v="68"/>
    <s v="West Kern Consortium"/>
    <x v="1"/>
    <n v="2"/>
    <x v="140"/>
    <s v="Basic Skills Initiative 14-83"/>
    <s v="Other"/>
    <s v="Basic Skills Initiative"/>
    <n v="90000"/>
  </r>
  <r>
    <s v="Kern"/>
    <x v="68"/>
    <s v="West Kern Consortium"/>
    <x v="1"/>
    <n v="2"/>
    <x v="140"/>
    <s v="CalWORKS 14-15 CCD"/>
    <s v="CalWORKS"/>
    <s v="CalWORKS 14-15 CCD"/>
    <n v="161291"/>
  </r>
  <r>
    <s v="Kern"/>
    <x v="68"/>
    <s v="West Kern Consortium"/>
    <x v="1"/>
    <n v="2"/>
    <x v="140"/>
    <s v="SSSP NonCredit"/>
    <s v="Other"/>
    <s v="SSSP NonCredit"/>
    <n v="7472"/>
  </r>
  <r>
    <s v="Kern"/>
    <x v="68"/>
    <s v="West Kern Consortium"/>
    <x v="1"/>
    <n v="2"/>
    <x v="140"/>
    <s v="ABE / ASE"/>
    <s v="Credit / Non-Credit CCD Apportionment"/>
    <s v="ABE / ASE"/>
    <n v="516873.4613333334"/>
  </r>
  <r>
    <s v="Kern"/>
    <x v="68"/>
    <s v="West Kern Consortium"/>
    <x v="1"/>
    <n v="2"/>
    <x v="140"/>
    <s v="AWD"/>
    <s v="Credit / Non-Credit CCD Apportionment"/>
    <s v="AWD"/>
    <n v="10399.628571428571"/>
  </r>
  <r>
    <s v="Kern"/>
    <x v="68"/>
    <s v="West Kern Consortium"/>
    <x v="1"/>
    <n v="2"/>
    <x v="140"/>
    <s v="ESL"/>
    <s v="Credit / Non-Credit CCD Apportionment"/>
    <s v="ESL"/>
    <n v="80293.392952380964"/>
  </r>
  <r>
    <s v="Kern "/>
    <x v="68"/>
    <s v="West Kern Consortium"/>
    <x v="1"/>
    <n v="2"/>
    <x v="140"/>
    <s v="Adult Perkins K-12/COE/JPA"/>
    <s v="Other"/>
    <s v="Adult Perkins K-12/COE/JPA"/>
    <n v="387069"/>
  </r>
  <r>
    <s v="Santa Clara "/>
    <x v="50"/>
    <s v="South Bay Consortium (San Jose)"/>
    <x v="1"/>
    <n v="2"/>
    <x v="141"/>
    <s v="ABE / ASE"/>
    <s v="Credit / Non-Credit CCD Apportionment"/>
    <s v="ABE / ASE"/>
    <n v="2213669.2737142863"/>
  </r>
  <r>
    <s v="Santa Clara "/>
    <x v="50"/>
    <s v="South Bay Consortium (San Jose)"/>
    <x v="1"/>
    <n v="2"/>
    <x v="141"/>
    <s v="AWD"/>
    <s v="Credit / Non-Credit CCD Apportionment"/>
    <s v="AWD"/>
    <n v="140782.33599999998"/>
  </r>
  <r>
    <s v="Santa Clara "/>
    <x v="50"/>
    <s v="South Bay Consortium (San Jose)"/>
    <x v="1"/>
    <n v="2"/>
    <x v="141"/>
    <s v="ESL"/>
    <s v="Credit / Non-Credit CCD Apportionment"/>
    <s v="ESL"/>
    <n v="2236390.9523809524"/>
  </r>
  <r>
    <s v="Santa Clara "/>
    <x v="50"/>
    <s v="South Bay Consortium (San Jose)"/>
    <x v="1"/>
    <n v="2"/>
    <x v="141"/>
    <s v="Adult Perkins K-12/COE/JPA"/>
    <s v="Other"/>
    <s v="Adult Perkins K-12/COE/JPA"/>
    <n v="387141"/>
  </r>
  <r>
    <s v="Santa Clara "/>
    <x v="50"/>
    <s v="South Bay Consortium (San Jose)"/>
    <x v="1"/>
    <n v="2"/>
    <x v="141"/>
    <s v="Basic Skills Initiative 14-84"/>
    <s v="Other"/>
    <s v="Basic Skills Initiative"/>
    <n v="189216"/>
  </r>
  <r>
    <s v="Santa Clara "/>
    <x v="50"/>
    <s v="South Bay Consortium (San Jose)"/>
    <x v="1"/>
    <n v="2"/>
    <x v="141"/>
    <s v="CalWORKS 14-15 CCD"/>
    <s v="CalWORKS"/>
    <s v="CalWORKS 14-15 CCD"/>
    <n v="380167"/>
  </r>
  <r>
    <s v="Santa Clara "/>
    <x v="50"/>
    <s v="South Bay Consortium (San Jose)"/>
    <x v="1"/>
    <n v="2"/>
    <x v="141"/>
    <s v="SSSP NonCredit"/>
    <s v="Other"/>
    <s v="SSSP NonCredit"/>
    <n v="3595"/>
  </r>
  <r>
    <s v="Stanislaus"/>
    <x v="69"/>
    <s v="Stanislaus Mother Lode Consortium"/>
    <x v="1"/>
    <n v="2"/>
    <x v="142"/>
    <s v="Basic Skills Initiative 14-85"/>
    <s v="Other"/>
    <s v="Basic Skills Initiative"/>
    <n v="212076"/>
  </r>
  <r>
    <s v="Stanislaus"/>
    <x v="69"/>
    <s v="Stanislaus Mother Lode Consortium"/>
    <x v="1"/>
    <n v="2"/>
    <x v="142"/>
    <s v="CalWORKS 14-15 CCD"/>
    <s v="CalWORKS"/>
    <s v="CalWORKS 14-15 CCD"/>
    <n v="675648"/>
  </r>
  <r>
    <s v="Stanislaus"/>
    <x v="69"/>
    <s v="Stanislaus Mother Lode Consortium"/>
    <x v="1"/>
    <n v="2"/>
    <x v="142"/>
    <s v="SSSP NonCredit"/>
    <s v="Other"/>
    <s v="SSSP NonCredit"/>
    <n v="44012"/>
  </r>
  <r>
    <s v="Stanislaus"/>
    <x v="69"/>
    <s v="Stanislaus Mother Lode Consortium"/>
    <x v="1"/>
    <n v="2"/>
    <x v="142"/>
    <s v="CTE (Non Credit Only)"/>
    <s v="Credit / Non-Credit CCD Apportionment"/>
    <s v="CTE (Non Credit Only)"/>
    <n v="50787.205714285723"/>
  </r>
  <r>
    <s v="Stanislaus"/>
    <x v="69"/>
    <s v="Stanislaus Mother Lode Consortium"/>
    <x v="1"/>
    <n v="2"/>
    <x v="142"/>
    <s v="ABE / ASE"/>
    <s v="Credit / Non-Credit CCD Apportionment"/>
    <s v="ABE / ASE"/>
    <n v="2364248.8373333337"/>
  </r>
  <r>
    <s v="Stanislaus"/>
    <x v="69"/>
    <s v="Stanislaus Mother Lode Consortium"/>
    <x v="1"/>
    <n v="2"/>
    <x v="142"/>
    <s v="AWD"/>
    <s v="Credit / Non-Credit CCD Apportionment"/>
    <s v="AWD"/>
    <n v="1285.232"/>
  </r>
  <r>
    <s v="Stanislaus"/>
    <x v="69"/>
    <s v="Stanislaus Mother Lode Consortium"/>
    <x v="1"/>
    <n v="2"/>
    <x v="142"/>
    <s v="ESL"/>
    <s v="Credit / Non-Credit CCD Apportionment"/>
    <s v="ESL"/>
    <n v="1160153.6314285717"/>
  </r>
  <r>
    <s v="Stanislaus "/>
    <x v="69"/>
    <s v="Stanislaus Mother Lode Consortium"/>
    <x v="1"/>
    <n v="2"/>
    <x v="142"/>
    <s v="Adult Perkins K-12/COE/JPA"/>
    <s v="Other"/>
    <s v="Adult Perkins K-12/COE/JPA"/>
    <n v="686446"/>
  </r>
  <r>
    <s v="Yuba"/>
    <x v="70"/>
    <s v="North Central Consortium"/>
    <x v="1"/>
    <n v="2"/>
    <x v="143"/>
    <s v="CalWORKS Adult/ROC/P"/>
    <s v="CalWORKS"/>
    <s v="CalWORKS Adult/ROC/P"/>
    <n v="511909"/>
  </r>
  <r>
    <s v="Yuba"/>
    <x v="70"/>
    <s v="North Central Consortium"/>
    <x v="1"/>
    <n v="2"/>
    <x v="143"/>
    <s v="Basic Skills Initiative 14-86"/>
    <s v="Other"/>
    <s v="Basic Skills Initiative"/>
    <n v="180000"/>
  </r>
  <r>
    <s v="Yuba"/>
    <x v="70"/>
    <s v="North Central Consortium"/>
    <x v="1"/>
    <n v="2"/>
    <x v="143"/>
    <s v="SSSP NonCredit"/>
    <s v="Other"/>
    <s v="SSSP NonCredit"/>
    <n v="14097"/>
  </r>
  <r>
    <s v="Yuba"/>
    <x v="70"/>
    <s v="North Central Consortium"/>
    <x v="1"/>
    <n v="2"/>
    <x v="143"/>
    <s v="ABE / ASE"/>
    <s v="Credit / Non-Credit CCD Apportionment"/>
    <s v="ABE / ASE"/>
    <n v="2377963.3226666674"/>
  </r>
  <r>
    <s v="Yuba"/>
    <x v="70"/>
    <s v="North Central Consortium"/>
    <x v="1"/>
    <n v="2"/>
    <x v="143"/>
    <s v="AWD"/>
    <s v="Credit / Non-Credit CCD Apportionment"/>
    <s v="AWD"/>
    <n v="1710.08"/>
  </r>
  <r>
    <s v="Yuba"/>
    <x v="70"/>
    <s v="North Central Consortium"/>
    <x v="1"/>
    <n v="2"/>
    <x v="143"/>
    <s v="ESL"/>
    <s v="Credit / Non-Credit CCD Apportionment"/>
    <s v="ESL"/>
    <n v="331499.55161904753"/>
  </r>
  <r>
    <s v="Yuba "/>
    <x v="70"/>
    <s v="North Central Consortium"/>
    <x v="1"/>
    <n v="2"/>
    <x v="143"/>
    <s v="Adult Perkins K-12/COE/JPA"/>
    <s v="Other"/>
    <s v="Adult Perkins K-12/COE/JPA"/>
    <n v="376130"/>
  </r>
  <r>
    <s v="Santa Barbara"/>
    <x v="0"/>
    <s v="Allan Hancock Consortium"/>
    <x v="2"/>
    <n v="3"/>
    <x v="144"/>
    <s v="CalWORKS Adult/ROC/P"/>
    <s v="CalWORKS"/>
    <s v="CalWORKS Adult/ROC/P"/>
    <n v="61797"/>
  </r>
  <r>
    <s v="Santa Barbara"/>
    <x v="0"/>
    <s v="Allan Hancock Consortium"/>
    <x v="2"/>
    <n v="3"/>
    <x v="144"/>
    <s v="MOE"/>
    <s v="AEBG Block Grant Funding"/>
    <s v="MOE"/>
    <n v="477905"/>
  </r>
  <r>
    <s v="Santa Barbara"/>
    <x v="0"/>
    <s v="Allan Hancock Consortium"/>
    <x v="2"/>
    <n v="3"/>
    <x v="144"/>
    <s v="WIA Title II 2014 (All Grantees)"/>
    <s v="Other"/>
    <s v="WIA Title II 2014 (All Grantees)"/>
    <n v="71136"/>
  </r>
  <r>
    <s v="Los Angeles"/>
    <x v="1"/>
    <s v="Antelope Valley Consortium"/>
    <x v="2"/>
    <n v="3"/>
    <x v="145"/>
    <s v="Adult Perkins K-12/COE/JPA"/>
    <s v="Other"/>
    <s v="Adult Perkins K-12/COE/JPA"/>
    <n v="15759"/>
  </r>
  <r>
    <s v="Los Angeles"/>
    <x v="1"/>
    <s v="Antelope Valley Consortium"/>
    <x v="2"/>
    <n v="3"/>
    <x v="145"/>
    <s v="CalWORKS Adult/ROC/P"/>
    <s v="CalWORKS"/>
    <s v="CalWORKS Adult/ROC/P"/>
    <n v="31020"/>
  </r>
  <r>
    <s v="Los Angeles"/>
    <x v="1"/>
    <s v="Antelope Valley Consortium"/>
    <x v="2"/>
    <n v="3"/>
    <x v="145"/>
    <s v="MOE"/>
    <s v="AEBG Block Grant Funding"/>
    <s v="MOE"/>
    <n v="2205727"/>
  </r>
  <r>
    <s v="Los Angeles"/>
    <x v="1"/>
    <s v="Antelope Valley Consortium"/>
    <x v="2"/>
    <n v="3"/>
    <x v="145"/>
    <s v="WIA Title II 2014 (All Grantees)"/>
    <s v="Other"/>
    <s v="WIA Title II 2014 (All Grantees)"/>
    <n v="659489"/>
  </r>
  <r>
    <s v="Kern"/>
    <x v="1"/>
    <s v="Antelope Valley Consortium"/>
    <x v="2"/>
    <n v="3"/>
    <x v="146"/>
    <s v="MOE"/>
    <s v="AEBG Block Grant Funding"/>
    <s v="MOE"/>
    <n v="45390"/>
  </r>
  <r>
    <s v="San Bernardino"/>
    <x v="2"/>
    <s v="Barstow Consortium"/>
    <x v="2"/>
    <n v="3"/>
    <x v="147"/>
    <s v="MOE"/>
    <s v="AEBG Block Grant Funding"/>
    <s v="MOE"/>
    <n v="1653"/>
  </r>
  <r>
    <s v="San Bernardino"/>
    <x v="2"/>
    <s v="Barstow Consortium"/>
    <x v="2"/>
    <n v="3"/>
    <x v="148"/>
    <s v="MOE"/>
    <s v="AEBG Block Grant Funding"/>
    <s v="MOE"/>
    <n v="77611"/>
  </r>
  <r>
    <s v="San Bernardino"/>
    <x v="2"/>
    <s v="Barstow Consortium"/>
    <x v="2"/>
    <n v="3"/>
    <x v="149"/>
    <s v="MOE"/>
    <s v="AEBG Block Grant Funding"/>
    <s v="MOE"/>
    <n v="8044"/>
  </r>
  <r>
    <s v="Glenn"/>
    <x v="3"/>
    <s v="Butte-Glenn Consortium"/>
    <x v="2"/>
    <n v="3"/>
    <x v="150"/>
    <s v="MOE"/>
    <s v="AEBG Block Grant Funding"/>
    <s v="MOE"/>
    <n v="96726"/>
  </r>
  <r>
    <s v="Glenn"/>
    <x v="3"/>
    <s v="Butte-Glenn Consortium"/>
    <x v="2"/>
    <n v="3"/>
    <x v="150"/>
    <s v="WIA Title II 2014 (All Grantees)"/>
    <s v="Other"/>
    <s v="WIA Title II 2014 (All Grantees)"/>
    <n v="14511"/>
  </r>
  <r>
    <s v="Butte"/>
    <x v="3"/>
    <s v="Butte-Glenn Consortium"/>
    <x v="2"/>
    <n v="3"/>
    <x v="151"/>
    <s v="Adult Perkins K-12/COE/JPA"/>
    <s v="Other"/>
    <s v="Adult Perkins K-12/COE/JPA"/>
    <n v="23493"/>
  </r>
  <r>
    <s v="Butte"/>
    <x v="3"/>
    <s v="Butte-Glenn Consortium"/>
    <x v="2"/>
    <n v="3"/>
    <x v="151"/>
    <s v="CalWORKS Adult/ROC/P"/>
    <s v="CalWORKS"/>
    <s v="CalWORKS Adult/ROC/P"/>
    <n v="53392"/>
  </r>
  <r>
    <s v="Butte"/>
    <x v="3"/>
    <s v="Butte-Glenn Consortium"/>
    <x v="2"/>
    <n v="3"/>
    <x v="151"/>
    <s v="MOE"/>
    <s v="AEBG Block Grant Funding"/>
    <s v="MOE"/>
    <n v="683057"/>
  </r>
  <r>
    <s v="Butte"/>
    <x v="3"/>
    <s v="Butte-Glenn Consortium"/>
    <x v="2"/>
    <n v="3"/>
    <x v="151"/>
    <s v="WIA Title II 2014 (All Grantees)"/>
    <s v="Other"/>
    <s v="WIA Title II 2014 (All Grantees)"/>
    <n v="94142"/>
  </r>
  <r>
    <s v="Butte"/>
    <x v="3"/>
    <s v="Butte-Glenn Consortium"/>
    <x v="2"/>
    <n v="3"/>
    <x v="152"/>
    <s v="MOE"/>
    <s v="AEBG Block Grant Funding"/>
    <s v="MOE"/>
    <n v="28507"/>
  </r>
  <r>
    <s v="Santa Cruz"/>
    <x v="4"/>
    <s v="Santa Cruz County Consortium"/>
    <x v="2"/>
    <n v="3"/>
    <x v="153"/>
    <s v="Adult Correctional Funds (K-12 Only)"/>
    <s v="Other"/>
    <s v="Adult Correctional Funds (K-12 Only)"/>
    <n v="52426"/>
  </r>
  <r>
    <s v="Santa Cruz"/>
    <x v="4"/>
    <s v="Santa Cruz County Consortium"/>
    <x v="2"/>
    <n v="3"/>
    <x v="153"/>
    <s v="CalWORKS Adult/ROC/P"/>
    <s v="CalWORKS"/>
    <s v="CalWORKS Adult/ROC/P"/>
    <n v="16990"/>
  </r>
  <r>
    <s v="Santa Cruz"/>
    <x v="4"/>
    <s v="Santa Cruz County Consortium"/>
    <x v="2"/>
    <n v="3"/>
    <x v="153"/>
    <s v="MOE"/>
    <s v="AEBG Block Grant Funding"/>
    <s v="MOE"/>
    <n v="1642554"/>
  </r>
  <r>
    <s v="Santa Cruz"/>
    <x v="4"/>
    <s v="Santa Cruz County Consortium"/>
    <x v="2"/>
    <n v="3"/>
    <x v="153"/>
    <s v="WIA Title II 2014 (All Grantees)"/>
    <s v="Other"/>
    <s v="WIA Title II 2014 (All Grantees)"/>
    <n v="207048"/>
  </r>
  <r>
    <s v="Santa Cruz"/>
    <x v="4"/>
    <s v="Santa Cruz County Consortium"/>
    <x v="2"/>
    <n v="3"/>
    <x v="154"/>
    <s v="CalWORKS Adult/ROC/P"/>
    <s v="CalWORKS"/>
    <s v="CalWORKS Adult/ROC/P"/>
    <n v="16990"/>
  </r>
  <r>
    <s v="Santa Cruz"/>
    <x v="4"/>
    <s v="Santa Cruz County Consortium"/>
    <x v="2"/>
    <n v="3"/>
    <x v="154"/>
    <s v="MOE"/>
    <s v="AEBG Block Grant Funding"/>
    <s v="MOE"/>
    <n v="564328"/>
  </r>
  <r>
    <s v="Santa Cruz"/>
    <x v="4"/>
    <s v="Santa Cruz County Consortium"/>
    <x v="2"/>
    <n v="3"/>
    <x v="154"/>
    <s v="WIA Title II 2014 (All Grantees)"/>
    <s v="Other"/>
    <s v="WIA Title II 2014 (All Grantees)"/>
    <n v="193622"/>
  </r>
  <r>
    <s v="Los Angeles"/>
    <x v="5"/>
    <s v="South East Los Angeles Consortium"/>
    <x v="2"/>
    <n v="3"/>
    <x v="155"/>
    <s v="CalWORKS Adult/ROC/P"/>
    <s v="CalWORKS"/>
    <s v="CalWORKS Adult/ROC/P"/>
    <n v="22969"/>
  </r>
  <r>
    <s v="Los Angeles"/>
    <x v="5"/>
    <s v="South East Los Angeles Consortium"/>
    <x v="2"/>
    <n v="3"/>
    <x v="155"/>
    <s v="Adult Perkins K-12/COE/JPA"/>
    <s v="Other"/>
    <s v="Adult Perkins K-12/COE/JPA"/>
    <n v="83612"/>
  </r>
  <r>
    <s v="Los Angeles"/>
    <x v="5"/>
    <s v="South East Los Angeles Consortium"/>
    <x v="2"/>
    <n v="3"/>
    <x v="155"/>
    <s v="MOE"/>
    <s v="AEBG Block Grant Funding"/>
    <s v="MOE"/>
    <n v="7712847"/>
  </r>
  <r>
    <s v="Los Angeles"/>
    <x v="5"/>
    <s v="South East Los Angeles Consortium"/>
    <x v="2"/>
    <n v="3"/>
    <x v="155"/>
    <s v="WIA Title II 2014 (All Grantees)"/>
    <s v="Other"/>
    <s v="WIA Title II 2014 (All Grantees)"/>
    <n v="464860"/>
  </r>
  <r>
    <s v="Los Angeles"/>
    <x v="5"/>
    <s v="South East Los Angeles Consortium"/>
    <x v="2"/>
    <n v="3"/>
    <x v="156"/>
    <s v="Adult Perkins K-12/COE/JPA"/>
    <s v="Other"/>
    <s v="Adult Perkins K-12/COE/JPA"/>
    <n v="88865"/>
  </r>
  <r>
    <s v="Los Angeles"/>
    <x v="5"/>
    <s v="South East Los Angeles Consortium"/>
    <x v="2"/>
    <n v="3"/>
    <x v="156"/>
    <s v="CalWORKS Adult/ROC/P"/>
    <s v="CalWORKS"/>
    <s v="CalWORKS Adult/ROC/P"/>
    <n v="143723"/>
  </r>
  <r>
    <s v="Los Angeles"/>
    <x v="5"/>
    <s v="South East Los Angeles Consortium"/>
    <x v="2"/>
    <n v="3"/>
    <x v="156"/>
    <s v="MOE"/>
    <s v="AEBG Block Grant Funding"/>
    <s v="MOE"/>
    <n v="826517"/>
  </r>
  <r>
    <s v="Los Angeles"/>
    <x v="5"/>
    <s v="South East Los Angeles Consortium"/>
    <x v="2"/>
    <n v="3"/>
    <x v="156"/>
    <s v="WIA Title II 2014 (All Grantees)"/>
    <s v="Other"/>
    <s v="WIA Title II 2014 (All Grantees)"/>
    <n v="391553"/>
  </r>
  <r>
    <s v="Los Angeles"/>
    <x v="5"/>
    <s v="South East Los Angeles Consortium"/>
    <x v="2"/>
    <n v="3"/>
    <x v="157"/>
    <s v="Adult Perkins K-12/COE/JPA"/>
    <s v="Other"/>
    <s v="Adult Perkins K-12/COE/JPA"/>
    <n v="70479"/>
  </r>
  <r>
    <s v="Los Angeles"/>
    <x v="5"/>
    <s v="South East Los Angeles Consortium"/>
    <x v="2"/>
    <n v="3"/>
    <x v="157"/>
    <s v="CalWORKS Adult/ROC/P"/>
    <s v="CalWORKS"/>
    <s v="CalWORKS Adult/ROC/P"/>
    <n v="25653"/>
  </r>
  <r>
    <s v="Los Angeles"/>
    <x v="5"/>
    <s v="South East Los Angeles Consortium"/>
    <x v="2"/>
    <n v="3"/>
    <x v="157"/>
    <s v="MOE"/>
    <s v="AEBG Block Grant Funding"/>
    <s v="MOE"/>
    <n v="3605002"/>
  </r>
  <r>
    <s v="Los Angeles"/>
    <x v="5"/>
    <s v="South East Los Angeles Consortium"/>
    <x v="2"/>
    <n v="3"/>
    <x v="157"/>
    <s v="WIA Title II 2014 (All Grantees)"/>
    <s v="Other"/>
    <s v="WIA Title II 2014 (All Grantees)"/>
    <n v="415940"/>
  </r>
  <r>
    <s v="Alameda"/>
    <x v="6"/>
    <s v="Mid Alameda Consortium"/>
    <x v="2"/>
    <n v="3"/>
    <x v="158"/>
    <s v="CalWORKS Adult/ROC/P"/>
    <s v="CalWORKS"/>
    <s v="CalWORKS Adult/ROC/P"/>
    <n v="36806"/>
  </r>
  <r>
    <s v="Alameda"/>
    <x v="6"/>
    <s v="Mid Alameda Consortium"/>
    <x v="2"/>
    <n v="3"/>
    <x v="158"/>
    <s v="MOE"/>
    <s v="AEBG Block Grant Funding"/>
    <s v="MOE"/>
    <n v="2586388"/>
  </r>
  <r>
    <s v="Alameda"/>
    <x v="6"/>
    <s v="Mid Alameda Consortium"/>
    <x v="2"/>
    <n v="3"/>
    <x v="158"/>
    <s v="WIA Title II 2014 (All Grantees)"/>
    <s v="Other"/>
    <s v="WIA Title II 2014 (All Grantees)"/>
    <n v="237303"/>
  </r>
  <r>
    <s v="Alameda"/>
    <x v="6"/>
    <s v="Mid Alameda Consortium"/>
    <x v="2"/>
    <n v="3"/>
    <x v="159"/>
    <s v="MOE"/>
    <s v="AEBG Block Grant Funding"/>
    <s v="MOE"/>
    <n v="149472"/>
  </r>
  <r>
    <s v="Alameda"/>
    <x v="6"/>
    <s v="Mid Alameda Consortium"/>
    <x v="2"/>
    <n v="3"/>
    <x v="160"/>
    <s v="CalWORKS Adult/ROC/P"/>
    <s v="CalWORKS"/>
    <s v="CalWORKS Adult/ROC/P"/>
    <n v="11819"/>
  </r>
  <r>
    <s v="Alameda"/>
    <x v="6"/>
    <s v="Mid Alameda Consortium"/>
    <x v="2"/>
    <n v="3"/>
    <x v="160"/>
    <s v="MOE"/>
    <s v="AEBG Block Grant Funding"/>
    <s v="MOE"/>
    <n v="1719474"/>
  </r>
  <r>
    <s v="Alameda"/>
    <x v="6"/>
    <s v="Mid Alameda Consortium"/>
    <x v="2"/>
    <n v="3"/>
    <x v="160"/>
    <s v="WIA Title II 2014 (All Grantees)"/>
    <s v="Other"/>
    <s v="WIA Title II 2014 (All Grantees)"/>
    <n v="731196"/>
  </r>
  <r>
    <s v="Alameda"/>
    <x v="6"/>
    <s v="Mid Alameda Consortium"/>
    <x v="2"/>
    <n v="3"/>
    <x v="161"/>
    <s v="MOE"/>
    <s v="AEBG Block Grant Funding"/>
    <s v="MOE"/>
    <n v="208938"/>
  </r>
  <r>
    <s v="Alameda"/>
    <x v="6"/>
    <s v="Mid Alameda Consortium"/>
    <x v="2"/>
    <n v="3"/>
    <x v="161"/>
    <s v="CalWORKS Adult/ROC/P"/>
    <s v="CalWORKS"/>
    <s v="CalWORKS Adult/ROC/P"/>
    <n v="1832"/>
  </r>
  <r>
    <s v="Alameda"/>
    <x v="6"/>
    <s v="Mid Alameda Consortium"/>
    <x v="2"/>
    <n v="3"/>
    <x v="161"/>
    <s v="WIA Title II 2014 (All Grantees)"/>
    <s v="Other"/>
    <s v="WIA Title II 2014 (All Grantees)"/>
    <n v="46141"/>
  </r>
  <r>
    <s v="Alameda"/>
    <x v="6"/>
    <s v="Mid Alameda Consortium"/>
    <x v="2"/>
    <n v="3"/>
    <x v="162"/>
    <s v="Adult Correctional Funds (K-12 Only)"/>
    <s v="Other"/>
    <s v="Adult Correctional Funds (K-12 Only)"/>
    <n v="712333"/>
  </r>
  <r>
    <s v="Alameda"/>
    <x v="6"/>
    <s v="Mid Alameda Consortium"/>
    <x v="2"/>
    <n v="3"/>
    <x v="162"/>
    <s v="MOE"/>
    <s v="AEBG Block Grant Funding"/>
    <s v="MOE"/>
    <n v="27119"/>
  </r>
  <r>
    <s v="Alameda"/>
    <x v="6"/>
    <s v="Mid Alameda Consortium"/>
    <x v="2"/>
    <n v="3"/>
    <x v="163"/>
    <s v="CalWORKS Adult/ROC/P"/>
    <s v="CalWORKS"/>
    <s v="CalWORKS Adult/ROC/P"/>
    <n v="26383"/>
  </r>
  <r>
    <s v="Alameda"/>
    <x v="6"/>
    <s v="Mid Alameda Consortium"/>
    <x v="2"/>
    <n v="3"/>
    <x v="163"/>
    <s v="MOE"/>
    <s v="AEBG Block Grant Funding"/>
    <s v="MOE"/>
    <n v="1357768"/>
  </r>
  <r>
    <s v="Alameda"/>
    <x v="6"/>
    <s v="Mid Alameda Consortium"/>
    <x v="2"/>
    <n v="3"/>
    <x v="163"/>
    <s v="WIA Title II 2014 (All Grantees)"/>
    <s v="Other"/>
    <s v="WIA Title II 2014 (All Grantees)"/>
    <n v="635117"/>
  </r>
  <r>
    <s v="Alameda"/>
    <x v="6"/>
    <s v="Mid Alameda Consortium"/>
    <x v="2"/>
    <n v="3"/>
    <x v="164"/>
    <s v="CalWORKS Adult/ROC/P"/>
    <s v="CalWORKS"/>
    <s v="CalWORKS Adult/ROC/P"/>
    <n v="4476"/>
  </r>
  <r>
    <s v="Alameda"/>
    <x v="6"/>
    <s v="Mid Alameda Consortium"/>
    <x v="2"/>
    <n v="3"/>
    <x v="164"/>
    <s v="MOE"/>
    <s v="AEBG Block Grant Funding"/>
    <s v="MOE"/>
    <n v="500000"/>
  </r>
  <r>
    <s v="Alameda"/>
    <x v="6"/>
    <s v="Mid Alameda Consortium"/>
    <x v="2"/>
    <n v="3"/>
    <x v="164"/>
    <s v="WIA Title II 2014 (All Grantees)"/>
    <s v="Other"/>
    <s v="WIA Title II 2014 (All Grantees)"/>
    <n v="66591"/>
  </r>
  <r>
    <s v="San Bernardino"/>
    <x v="7"/>
    <s v="West Valley Cooridor Consortium"/>
    <x v="2"/>
    <n v="3"/>
    <x v="165"/>
    <s v="Adult Correctional Funds (K-12 Only)"/>
    <s v="Other"/>
    <s v="Adult Correctional Funds (K-12 Only)"/>
    <n v="315773"/>
  </r>
  <r>
    <s v="San Bernardino"/>
    <x v="7"/>
    <s v="West Valley Cooridor Consortium"/>
    <x v="2"/>
    <n v="3"/>
    <x v="165"/>
    <s v="CalWORKS Adult/ROC/P"/>
    <s v="CalWORKS"/>
    <s v="CalWORKS Adult/ROC/P"/>
    <n v="120525"/>
  </r>
  <r>
    <s v="San Bernardino"/>
    <x v="7"/>
    <s v="West Valley Cooridor Consortium"/>
    <x v="2"/>
    <n v="3"/>
    <x v="165"/>
    <s v="MOE"/>
    <s v="AEBG Block Grant Funding"/>
    <s v="MOE"/>
    <n v="2609254"/>
  </r>
  <r>
    <s v="San Bernardino"/>
    <x v="7"/>
    <s v="West Valley Cooridor Consortium"/>
    <x v="2"/>
    <n v="3"/>
    <x v="165"/>
    <s v="WIA Title II 2014 (All Grantees)"/>
    <s v="Other"/>
    <s v="WIA Title II 2014 (All Grantees)"/>
    <n v="1045358"/>
  </r>
  <r>
    <s v="San Bernardino"/>
    <x v="7"/>
    <s v="West Valley Cooridor Consortium"/>
    <x v="2"/>
    <n v="3"/>
    <x v="166"/>
    <s v="CalWORKS Adult/ROC/P"/>
    <s v="CalWORKS"/>
    <s v="CalWORKS Adult/ROC/P"/>
    <n v="40757"/>
  </r>
  <r>
    <s v="San Bernardino"/>
    <x v="7"/>
    <s v="West Valley Cooridor Consortium"/>
    <x v="2"/>
    <n v="3"/>
    <x v="166"/>
    <s v="MOE"/>
    <s v="AEBG Block Grant Funding"/>
    <s v="MOE"/>
    <n v="431052"/>
  </r>
  <r>
    <s v="San Bernardino"/>
    <x v="7"/>
    <s v="West Valley Cooridor Consortium"/>
    <x v="2"/>
    <n v="3"/>
    <x v="166"/>
    <s v="WIA Title II 2014 (All Grantees)"/>
    <s v="Other"/>
    <s v="WIA Title II 2014 (All Grantees)"/>
    <n v="416059"/>
  </r>
  <r>
    <s v="San Bernardino"/>
    <x v="7"/>
    <s v="West Valley Cooridor Consortium"/>
    <x v="2"/>
    <n v="3"/>
    <x v="167"/>
    <s v="CalWORKS Adult/ROC/P"/>
    <s v="CalWORKS"/>
    <s v="CalWORKS Adult/ROC/P"/>
    <n v="191550"/>
  </r>
  <r>
    <s v="San Bernardino"/>
    <x v="7"/>
    <s v="West Valley Cooridor Consortium"/>
    <x v="2"/>
    <n v="3"/>
    <x v="167"/>
    <s v="MOE"/>
    <s v="AEBG Block Grant Funding"/>
    <s v="MOE"/>
    <n v="300000"/>
  </r>
  <r>
    <s v="San Bernardino"/>
    <x v="7"/>
    <s v="West Valley Cooridor Consortium"/>
    <x v="2"/>
    <n v="3"/>
    <x v="167"/>
    <s v="WIA Title II 2014 (All Grantees)"/>
    <s v="Other"/>
    <s v="WIA Title II 2014 (All Grantees)"/>
    <n v="419460"/>
  </r>
  <r>
    <s v="San Bernardino"/>
    <x v="7"/>
    <s v="West Valley Cooridor Consortium"/>
    <x v="2"/>
    <n v="3"/>
    <x v="168"/>
    <s v="MOE"/>
    <s v="AEBG Block Grant Funding"/>
    <s v="MOE"/>
    <n v="127050"/>
  </r>
  <r>
    <s v="Los Angeles"/>
    <x v="8"/>
    <s v="Citrus Consortium"/>
    <x v="2"/>
    <n v="3"/>
    <x v="169"/>
    <s v="MOE"/>
    <s v="AEBG Block Grant Funding"/>
    <s v="MOE"/>
    <n v="1326589"/>
  </r>
  <r>
    <s v="Los Angeles"/>
    <x v="8"/>
    <s v="Citrus Consortium"/>
    <x v="2"/>
    <n v="3"/>
    <x v="169"/>
    <s v="WIA Title II 2014 (All Grantees)"/>
    <s v="Other"/>
    <s v="WIA Title II 2014 (All Grantees)"/>
    <n v="113276"/>
  </r>
  <r>
    <s v="Los Angeles"/>
    <x v="8"/>
    <s v="Citrus Consortium"/>
    <x v="2"/>
    <n v="3"/>
    <x v="170"/>
    <s v="MOE"/>
    <s v="AEBG Block Grant Funding"/>
    <s v="MOE"/>
    <n v="685855"/>
  </r>
  <r>
    <s v="Los Angeles"/>
    <x v="8"/>
    <s v="Citrus Consortium"/>
    <x v="2"/>
    <n v="3"/>
    <x v="171"/>
    <s v="MOE"/>
    <s v="AEBG Block Grant Funding"/>
    <s v="MOE"/>
    <n v="21592"/>
  </r>
  <r>
    <s v="Los Angeles"/>
    <x v="8"/>
    <s v="Citrus Consortium"/>
    <x v="2"/>
    <n v="3"/>
    <x v="172"/>
    <s v="MOE"/>
    <s v="AEBG Block Grant Funding"/>
    <s v="MOE"/>
    <n v="197407"/>
  </r>
  <r>
    <s v="Los Angeles"/>
    <x v="8"/>
    <s v="Citrus Consortium"/>
    <x v="2"/>
    <n v="3"/>
    <x v="172"/>
    <s v="WIA Title II 2014 (All Grantees)"/>
    <s v="Other"/>
    <s v="WIA Title II 2014 (All Grantees)"/>
    <n v="9172"/>
  </r>
  <r>
    <s v="Los Angeles"/>
    <x v="8"/>
    <s v="Citrus Consortium"/>
    <x v="2"/>
    <n v="3"/>
    <x v="173"/>
    <s v="CalWORKS Adult/ROC/P"/>
    <s v="CalWORKS"/>
    <s v="CalWORKS Adult/ROC/P"/>
    <n v="9552"/>
  </r>
  <r>
    <s v="Los Angeles"/>
    <x v="8"/>
    <s v="Citrus Consortium"/>
    <x v="2"/>
    <n v="3"/>
    <x v="173"/>
    <s v="MOE"/>
    <s v="AEBG Block Grant Funding"/>
    <s v="MOE"/>
    <n v="1092809"/>
  </r>
  <r>
    <s v="Los Angeles"/>
    <x v="8"/>
    <s v="Citrus Consortium"/>
    <x v="2"/>
    <n v="3"/>
    <x v="173"/>
    <s v="WIA Title II 2014 (All Grantees)"/>
    <s v="Other"/>
    <s v="WIA Title II 2014 (All Grantees)"/>
    <n v="220366"/>
  </r>
  <r>
    <s v="Orange"/>
    <x v="9"/>
    <s v="Coast Consortium"/>
    <x v="2"/>
    <n v="3"/>
    <x v="174"/>
    <s v="CalWORKS Adult/ROC/P"/>
    <s v="CalWORKS"/>
    <s v="CalWORKS Adult/ROC/P"/>
    <n v="76433"/>
  </r>
  <r>
    <s v="Orange"/>
    <x v="9"/>
    <s v="Coast Consortium"/>
    <x v="2"/>
    <n v="3"/>
    <x v="174"/>
    <s v="MOE"/>
    <s v="AEBG Block Grant Funding"/>
    <s v="MOE"/>
    <n v="1222762"/>
  </r>
  <r>
    <s v="Orange"/>
    <x v="9"/>
    <s v="Coast Consortium"/>
    <x v="2"/>
    <n v="3"/>
    <x v="174"/>
    <s v="WIA Title II 2014 (All Grantees)"/>
    <s v="Other"/>
    <s v="WIA Title II 2014 (All Grantees)"/>
    <n v="1122063"/>
  </r>
  <r>
    <s v="Orange"/>
    <x v="9"/>
    <s v="Coast Consortium"/>
    <x v="2"/>
    <n v="3"/>
    <x v="175"/>
    <s v="CalWORKS Adult/ROC/P"/>
    <s v="CalWORKS"/>
    <s v="CalWORKS Adult/ROC/P"/>
    <n v="61539"/>
  </r>
  <r>
    <s v="Orange"/>
    <x v="9"/>
    <s v="Coast Consortium"/>
    <x v="2"/>
    <n v="3"/>
    <x v="175"/>
    <s v="MOE"/>
    <s v="AEBG Block Grant Funding"/>
    <s v="MOE"/>
    <n v="4464460"/>
  </r>
  <r>
    <s v="Orange"/>
    <x v="9"/>
    <s v="Coast Consortium"/>
    <x v="2"/>
    <n v="3"/>
    <x v="175"/>
    <s v="WIA Title II 2014 (All Grantees)"/>
    <s v="Other"/>
    <s v="WIA Title II 2014 (All Grantees)"/>
    <n v="1227191"/>
  </r>
  <r>
    <s v="Orange"/>
    <x v="9"/>
    <s v="Coast Consortium"/>
    <x v="2"/>
    <n v="3"/>
    <x v="176"/>
    <s v="CalWORKS Adult/ROC/P"/>
    <s v="CalWORKS"/>
    <s v="CalWORKS Adult/ROC/P"/>
    <n v="23732"/>
  </r>
  <r>
    <s v="Orange"/>
    <x v="9"/>
    <s v="Coast Consortium"/>
    <x v="2"/>
    <n v="3"/>
    <x v="176"/>
    <s v="MOE"/>
    <s v="AEBG Block Grant Funding"/>
    <s v="MOE"/>
    <n v="255628"/>
  </r>
  <r>
    <s v="Orange"/>
    <x v="9"/>
    <s v="Coast Consortium"/>
    <x v="2"/>
    <n v="3"/>
    <x v="176"/>
    <s v="WIA Title II 2014 (All Grantees)"/>
    <s v="Other"/>
    <s v="WIA Title II 2014 (All Grantees)"/>
    <n v="193368"/>
  </r>
  <r>
    <s v="Los Angeles"/>
    <x v="10"/>
    <s v="Tri-Cites Consortium"/>
    <x v="2"/>
    <n v="3"/>
    <x v="177"/>
    <s v="MOE"/>
    <s v="AEBG Block Grant Funding"/>
    <s v="MOE"/>
    <n v="1064567"/>
  </r>
  <r>
    <s v="Los Angeles"/>
    <x v="10"/>
    <s v="Tri-Cites Consortium"/>
    <x v="2"/>
    <n v="3"/>
    <x v="177"/>
    <s v="Adult Perkins K-12/COE/JPA"/>
    <s v="Other"/>
    <s v="Adult Perkins K-12/COE/JPA"/>
    <n v="4305"/>
  </r>
  <r>
    <s v="Los Angeles"/>
    <x v="10"/>
    <s v="Tri-Cites Consortium"/>
    <x v="2"/>
    <n v="3"/>
    <x v="177"/>
    <s v="CalWORKS Adult/ROC/P"/>
    <s v="CalWORKS"/>
    <s v="CalWORKS Adult/ROC/P"/>
    <n v="39122"/>
  </r>
  <r>
    <s v="Los Angeles"/>
    <x v="10"/>
    <s v="Tri-Cites Consortium"/>
    <x v="2"/>
    <n v="3"/>
    <x v="178"/>
    <s v="CalWORKS Adult/ROC/P"/>
    <s v="CalWORKS"/>
    <s v="CalWORKS Adult/ROC/P"/>
    <n v="12236"/>
  </r>
  <r>
    <s v="Los Angeles"/>
    <x v="10"/>
    <s v="Tri-Cites Consortium"/>
    <x v="2"/>
    <n v="3"/>
    <x v="178"/>
    <s v="Adult Perkins K-12/COE/JPA"/>
    <s v="Other"/>
    <s v="Adult Perkins K-12/COE/JPA"/>
    <n v="15249"/>
  </r>
  <r>
    <s v="Los Angeles"/>
    <x v="10"/>
    <s v="Tri-Cites Consortium"/>
    <x v="2"/>
    <n v="3"/>
    <x v="178"/>
    <s v="MOE"/>
    <s v="AEBG Block Grant Funding"/>
    <s v="MOE"/>
    <n v="1612372"/>
  </r>
  <r>
    <s v="Los Angeles"/>
    <x v="10"/>
    <s v="Tri-Cites Consortium"/>
    <x v="2"/>
    <n v="3"/>
    <x v="178"/>
    <s v="WIA Title II 2014 (All Grantees)"/>
    <s v="Other"/>
    <s v="WIA Title II 2014 (All Grantees)"/>
    <n v="335169"/>
  </r>
  <r>
    <s v="Los Angeles"/>
    <x v="10"/>
    <s v="Tri-Cites Consortium"/>
    <x v="2"/>
    <n v="3"/>
    <x v="179"/>
    <s v="Adult Perkins K-12/COE/JPA"/>
    <s v="Other"/>
    <s v="Adult Perkins K-12/COE/JPA"/>
    <n v="19116"/>
  </r>
  <r>
    <s v="Los Angeles"/>
    <x v="10"/>
    <s v="Tri-Cites Consortium"/>
    <x v="2"/>
    <n v="3"/>
    <x v="179"/>
    <s v="MOE"/>
    <s v="AEBG Block Grant Funding"/>
    <s v="MOE"/>
    <n v="1565233"/>
  </r>
  <r>
    <s v="Los Angeles"/>
    <x v="10"/>
    <s v="Tri-Cites Consortium"/>
    <x v="2"/>
    <n v="3"/>
    <x v="179"/>
    <s v="WIA Title II 2014 (All Grantees)"/>
    <s v="Other"/>
    <s v="WIA Title II 2014 (All Grantees)"/>
    <n v="768775"/>
  </r>
  <r>
    <s v="Contra Costa"/>
    <x v="11"/>
    <s v="Contra Costa Consortium"/>
    <x v="2"/>
    <n v="3"/>
    <x v="180"/>
    <s v="MOE"/>
    <s v="AEBG Block Grant Funding"/>
    <s v="MOE"/>
    <n v="481165"/>
  </r>
  <r>
    <s v="Contra Costa"/>
    <x v="11"/>
    <s v="Contra Costa Consortium"/>
    <x v="2"/>
    <n v="3"/>
    <x v="180"/>
    <s v="WIA Title II 2014 (All Grantees)"/>
    <s v="Other"/>
    <s v="WIA Title II 2014 (All Grantees)"/>
    <n v="71144"/>
  </r>
  <r>
    <s v="Contra Costa"/>
    <x v="11"/>
    <s v="Contra Costa Consortium"/>
    <x v="2"/>
    <n v="3"/>
    <x v="181"/>
    <s v="CalWORKS Adult/ROC/P"/>
    <s v="CalWORKS"/>
    <s v="CalWORKS Adult/ROC/P"/>
    <n v="1213"/>
  </r>
  <r>
    <s v="Contra Costa"/>
    <x v="11"/>
    <s v="Contra Costa Consortium"/>
    <x v="2"/>
    <n v="3"/>
    <x v="181"/>
    <s v="MOE"/>
    <s v="AEBG Block Grant Funding"/>
    <s v="MOE"/>
    <n v="534616"/>
  </r>
  <r>
    <s v="Contra Costa"/>
    <x v="11"/>
    <s v="Contra Costa Consortium"/>
    <x v="2"/>
    <n v="3"/>
    <x v="182"/>
    <s v="Adult Perkins K-12/COE/JPA"/>
    <s v="Other"/>
    <s v="Adult Perkins K-12/COE/JPA"/>
    <n v="18313"/>
  </r>
  <r>
    <s v="Contra Costa"/>
    <x v="11"/>
    <s v="Contra Costa Consortium"/>
    <x v="2"/>
    <n v="3"/>
    <x v="182"/>
    <s v="CalWORKS Adult/ROC/P"/>
    <s v="CalWORKS"/>
    <s v="CalWORKS Adult/ROC/P"/>
    <n v="16565"/>
  </r>
  <r>
    <s v="Contra Costa"/>
    <x v="11"/>
    <s v="Contra Costa Consortium"/>
    <x v="2"/>
    <n v="3"/>
    <x v="182"/>
    <s v="MOE"/>
    <s v="AEBG Block Grant Funding"/>
    <s v="MOE"/>
    <n v="781531"/>
  </r>
  <r>
    <s v="Contra Costa"/>
    <x v="11"/>
    <s v="Contra Costa Consortium"/>
    <x v="2"/>
    <n v="3"/>
    <x v="182"/>
    <s v="WIA Title II 2014 (All Grantees)"/>
    <s v="Other"/>
    <s v="WIA Title II 2014 (All Grantees)"/>
    <n v="187035"/>
  </r>
  <r>
    <s v="Contra Costa"/>
    <x v="11"/>
    <s v="Contra Costa Consortium"/>
    <x v="2"/>
    <n v="3"/>
    <x v="183"/>
    <s v="MOE"/>
    <s v="AEBG Block Grant Funding"/>
    <s v="MOE"/>
    <n v="1312234"/>
  </r>
  <r>
    <s v="Contra Costa"/>
    <x v="11"/>
    <s v="Contra Costa Consortium"/>
    <x v="2"/>
    <n v="3"/>
    <x v="183"/>
    <s v="Adult Perkins K-12/COE/JPA"/>
    <s v="Other"/>
    <s v="Adult Perkins K-12/COE/JPA"/>
    <n v="28527"/>
  </r>
  <r>
    <s v="Contra Costa"/>
    <x v="11"/>
    <s v="Contra Costa Consortium"/>
    <x v="2"/>
    <n v="3"/>
    <x v="183"/>
    <s v="CalWORKS Adult/ROC/P"/>
    <s v="CalWORKS"/>
    <s v="CalWORKS Adult/ROC/P"/>
    <n v="4274"/>
  </r>
  <r>
    <s v="Contra Costa"/>
    <x v="11"/>
    <s v="Contra Costa Consortium"/>
    <x v="2"/>
    <n v="3"/>
    <x v="183"/>
    <s v="WIA Title II 2014 (All Grantees)"/>
    <s v="Other"/>
    <s v="WIA Title II 2014 (All Grantees)"/>
    <n v="67681"/>
  </r>
  <r>
    <s v="Contra Costa"/>
    <x v="11"/>
    <s v="Contra Costa Consortium"/>
    <x v="2"/>
    <n v="3"/>
    <x v="184"/>
    <s v="MOE"/>
    <s v="AEBG Block Grant Funding"/>
    <s v="MOE"/>
    <n v="3199884"/>
  </r>
  <r>
    <s v="Contra Costa"/>
    <x v="11"/>
    <s v="Contra Costa Consortium"/>
    <x v="2"/>
    <n v="3"/>
    <x v="184"/>
    <s v="Adult Perkins K-12/COE/JPA"/>
    <s v="Other"/>
    <s v="Adult Perkins K-12/COE/JPA"/>
    <n v="39909"/>
  </r>
  <r>
    <s v="Contra Costa"/>
    <x v="11"/>
    <s v="Contra Costa Consortium"/>
    <x v="2"/>
    <n v="3"/>
    <x v="184"/>
    <s v="CalWORKS Adult/ROC/P"/>
    <s v="CalWORKS"/>
    <s v="CalWORKS Adult/ROC/P"/>
    <n v="42545"/>
  </r>
  <r>
    <s v="Contra Costa"/>
    <x v="11"/>
    <s v="Contra Costa Consortium"/>
    <x v="2"/>
    <n v="3"/>
    <x v="184"/>
    <s v="WIA Title II 2014 (All Grantees)"/>
    <s v="Other"/>
    <s v="WIA Title II 2014 (All Grantees)"/>
    <n v="597514"/>
  </r>
  <r>
    <s v="Contra Costa"/>
    <x v="11"/>
    <s v="Contra Costa Consortium"/>
    <x v="2"/>
    <n v="3"/>
    <x v="185"/>
    <s v="Adult Perkins K-12/COE/JPA"/>
    <s v="Other"/>
    <s v="Adult Perkins K-12/COE/JPA"/>
    <n v="71209"/>
  </r>
  <r>
    <s v="Contra Costa"/>
    <x v="11"/>
    <s v="Contra Costa Consortium"/>
    <x v="2"/>
    <n v="3"/>
    <x v="185"/>
    <s v="CalWORKS Adult/ROC/P"/>
    <s v="CalWORKS"/>
    <s v="CalWORKS Adult/ROC/P"/>
    <n v="37573"/>
  </r>
  <r>
    <s v="Contra Costa"/>
    <x v="11"/>
    <s v="Contra Costa Consortium"/>
    <x v="2"/>
    <n v="3"/>
    <x v="185"/>
    <s v="MOE"/>
    <s v="AEBG Block Grant Funding"/>
    <s v="MOE"/>
    <n v="2281968"/>
  </r>
  <r>
    <s v="Contra Costa"/>
    <x v="11"/>
    <s v="Contra Costa Consortium"/>
    <x v="2"/>
    <n v="3"/>
    <x v="185"/>
    <s v="WIA Title II 2014 (All Grantees)"/>
    <s v="Other"/>
    <s v="WIA Title II 2014 (All Grantees)"/>
    <n v="349248"/>
  </r>
  <r>
    <s v="Contra Costa"/>
    <x v="11"/>
    <s v="Contra Costa Consortium"/>
    <x v="2"/>
    <n v="3"/>
    <x v="186"/>
    <s v="CalWORKS Adult/ROC/P"/>
    <s v="CalWORKS"/>
    <s v="CalWORKS Adult/ROC/P"/>
    <n v="40375"/>
  </r>
  <r>
    <s v="Contra Costa"/>
    <x v="11"/>
    <s v="Contra Costa Consortium"/>
    <x v="2"/>
    <n v="3"/>
    <x v="186"/>
    <s v="MOE"/>
    <s v="AEBG Block Grant Funding"/>
    <s v="MOE"/>
    <n v="2195729"/>
  </r>
  <r>
    <s v="Contra Costa"/>
    <x v="11"/>
    <s v="Contra Costa Consortium"/>
    <x v="2"/>
    <n v="3"/>
    <x v="186"/>
    <s v="WIA Title II 2014 (All Grantees)"/>
    <s v="Other"/>
    <s v="WIA Title II 2014 (All Grantees)"/>
    <n v="444575"/>
  </r>
  <r>
    <s v="Contra Costa"/>
    <x v="11"/>
    <s v="Contra Costa Consortium"/>
    <x v="2"/>
    <n v="3"/>
    <x v="186"/>
    <s v="Adult Perkins K-12/COE/JPA"/>
    <s v="Other"/>
    <s v="Adult Perkins K-12/COE/JPA"/>
    <n v="5253"/>
  </r>
  <r>
    <s v="Riverside"/>
    <x v="13"/>
    <s v="Desert Consortium"/>
    <x v="2"/>
    <n v="3"/>
    <x v="187"/>
    <s v="MOE"/>
    <s v="AEBG Block Grant Funding"/>
    <s v="MOE"/>
    <n v="933933"/>
  </r>
  <r>
    <s v="Riverside"/>
    <x v="13"/>
    <s v="Desert Consortium"/>
    <x v="2"/>
    <n v="3"/>
    <x v="187"/>
    <s v="CalWORKS Adult/ROC/P"/>
    <s v="CalWORKS"/>
    <s v="CalWORKS Adult/ROC/P"/>
    <n v="17872"/>
  </r>
  <r>
    <s v="Riverside"/>
    <x v="13"/>
    <s v="Desert Consortium"/>
    <x v="2"/>
    <n v="3"/>
    <x v="187"/>
    <s v="WIA Title II 2014 (All Grantees)"/>
    <s v="Other"/>
    <s v="WIA Title II 2014 (All Grantees)"/>
    <n v="369815"/>
  </r>
  <r>
    <s v="Los Angeles"/>
    <x v="14"/>
    <s v="South Bay Consortium (El Camino)"/>
    <x v="2"/>
    <n v="3"/>
    <x v="188"/>
    <s v="MOE"/>
    <s v="AEBG Block Grant Funding"/>
    <s v="MOE"/>
    <n v="309085"/>
  </r>
  <r>
    <s v="Los Angeles"/>
    <x v="14"/>
    <s v="South Bay Consortium (El Camino)"/>
    <x v="2"/>
    <n v="3"/>
    <x v="189"/>
    <s v="Adult Perkins K-12/COE/JPA"/>
    <s v="Other"/>
    <s v="Adult Perkins K-12/COE/JPA"/>
    <n v="16051"/>
  </r>
  <r>
    <s v="Los Angeles"/>
    <x v="14"/>
    <s v="South Bay Consortium (El Camino)"/>
    <x v="2"/>
    <n v="3"/>
    <x v="189"/>
    <s v="CalWORKS Adult/ROC/P"/>
    <s v="CalWORKS"/>
    <s v="CalWORKS Adult/ROC/P"/>
    <n v="6869"/>
  </r>
  <r>
    <s v="Los Angeles"/>
    <x v="14"/>
    <s v="South Bay Consortium (El Camino)"/>
    <x v="2"/>
    <n v="3"/>
    <x v="189"/>
    <s v="MOE"/>
    <s v="AEBG Block Grant Funding"/>
    <s v="MOE"/>
    <n v="701489"/>
  </r>
  <r>
    <s v="Los Angeles"/>
    <x v="14"/>
    <s v="South Bay Consortium (El Camino)"/>
    <x v="2"/>
    <n v="3"/>
    <x v="189"/>
    <s v="WIA Title II 2014 (All Grantees)"/>
    <s v="Other"/>
    <s v="WIA Title II 2014 (All Grantees)"/>
    <n v="138249"/>
  </r>
  <r>
    <s v="Los Angeles"/>
    <x v="14"/>
    <s v="South Bay Consortium (El Camino)"/>
    <x v="2"/>
    <n v="3"/>
    <x v="190"/>
    <s v="MOE"/>
    <s v="AEBG Block Grant Funding"/>
    <s v="MOE"/>
    <n v="2829829"/>
  </r>
  <r>
    <s v="Los Angeles"/>
    <x v="14"/>
    <s v="South Bay Consortium (El Camino)"/>
    <x v="2"/>
    <n v="3"/>
    <x v="190"/>
    <s v="WIA Title II 2014 (All Grantees)"/>
    <s v="Other"/>
    <s v="WIA Title II 2014 (All Grantees)"/>
    <n v="240184"/>
  </r>
  <r>
    <s v="Los Angeles"/>
    <x v="14"/>
    <s v="South Bay Consortium (El Camino)"/>
    <x v="2"/>
    <n v="3"/>
    <x v="191"/>
    <s v="MOE"/>
    <s v="AEBG Block Grant Funding"/>
    <s v="MOE"/>
    <n v="3597302"/>
  </r>
  <r>
    <s v="Los Angeles"/>
    <x v="14"/>
    <s v="South Bay Consortium (El Camino)"/>
    <x v="2"/>
    <n v="3"/>
    <x v="191"/>
    <s v="WIA Title II 2014 (All Grantees)"/>
    <s v="Other"/>
    <s v="WIA Title II 2014 (All Grantees)"/>
    <n v="623137"/>
  </r>
  <r>
    <s v="Santa Clara "/>
    <x v="16"/>
    <s v="Foothill-Deanza Consortium"/>
    <x v="2"/>
    <n v="3"/>
    <x v="192"/>
    <s v="MOE"/>
    <s v="AEBG Block Grant Funding"/>
    <s v="MOE"/>
    <n v="2588972"/>
  </r>
  <r>
    <s v="Santa Clara "/>
    <x v="16"/>
    <s v="Foothill-Deanza Consortium"/>
    <x v="2"/>
    <n v="3"/>
    <x v="192"/>
    <s v="CalWORKS Adult/ROC/P"/>
    <s v="CalWORKS"/>
    <s v="CalWORKS Adult/ROC/P"/>
    <n v="1238"/>
  </r>
  <r>
    <s v="Santa Clara "/>
    <x v="16"/>
    <s v="Foothill-Deanza Consortium"/>
    <x v="2"/>
    <n v="3"/>
    <x v="192"/>
    <s v="WIA Title II 2014 (All Grantees)"/>
    <s v="Other"/>
    <s v="WIA Title II 2014 (All Grantees)"/>
    <n v="254330"/>
  </r>
  <r>
    <s v="Santa Clara "/>
    <x v="16"/>
    <s v="Foothill-Deanza Consortium"/>
    <x v="2"/>
    <n v="3"/>
    <x v="192"/>
    <s v="Adult Perkins K-12/COE/JPA"/>
    <s v="Other"/>
    <s v="Adult Perkins K-12/COE/JPA"/>
    <n v="22253"/>
  </r>
  <r>
    <s v="Santa Clara "/>
    <x v="16"/>
    <s v="Foothill-Deanza Consortium"/>
    <x v="2"/>
    <n v="3"/>
    <x v="193"/>
    <s v="Adult Perkins K-12/COE/JPA"/>
    <s v="Other"/>
    <s v="Adult Perkins K-12/COE/JPA"/>
    <n v="17656"/>
  </r>
  <r>
    <s v="Santa Clara "/>
    <x v="16"/>
    <s v="Foothill-Deanza Consortium"/>
    <x v="2"/>
    <n v="3"/>
    <x v="193"/>
    <s v="MOE"/>
    <s v="AEBG Block Grant Funding"/>
    <s v="MOE"/>
    <n v="3199895"/>
  </r>
  <r>
    <s v="Santa Clara "/>
    <x v="16"/>
    <s v="Foothill-Deanza Consortium"/>
    <x v="2"/>
    <n v="3"/>
    <x v="193"/>
    <s v="CalWORKS Adult/ROC/P"/>
    <s v="CalWORKS"/>
    <s v="CalWORKS Adult/ROC/P"/>
    <n v="12372"/>
  </r>
  <r>
    <s v="Santa Clara "/>
    <x v="16"/>
    <s v="Foothill-Deanza Consortium"/>
    <x v="2"/>
    <n v="3"/>
    <x v="193"/>
    <s v="WIA Title II 2014 (All Grantees)"/>
    <s v="Other"/>
    <s v="WIA Title II 2014 (All Grantees)"/>
    <n v="243783"/>
  </r>
  <r>
    <s v="Santa Clara "/>
    <x v="16"/>
    <s v="Foothill-Deanza Consortium"/>
    <x v="2"/>
    <n v="3"/>
    <x v="194"/>
    <s v="MOE"/>
    <s v="AEBG Block Grant Funding"/>
    <s v="MOE"/>
    <n v="1283035"/>
  </r>
  <r>
    <s v="Santa Clara "/>
    <x v="16"/>
    <s v="Foothill-Deanza Consortium"/>
    <x v="2"/>
    <n v="3"/>
    <x v="194"/>
    <s v="WIA Title II 2014 (All Grantees)"/>
    <s v="Other"/>
    <s v="WIA Title II 2014 (All Grantees)"/>
    <n v="216825"/>
  </r>
  <r>
    <s v="Santa Clara "/>
    <x v="17"/>
    <s v="Gavilan Consortium"/>
    <x v="2"/>
    <n v="3"/>
    <x v="195"/>
    <s v="MOE"/>
    <s v="AEBG Block Grant Funding"/>
    <s v="MOE"/>
    <n v="169014"/>
  </r>
  <r>
    <s v="Santa Clara "/>
    <x v="17"/>
    <s v="Gavilan Consortium"/>
    <x v="2"/>
    <n v="3"/>
    <x v="196"/>
    <s v="MOE"/>
    <s v="AEBG Block Grant Funding"/>
    <s v="MOE"/>
    <n v="408675"/>
  </r>
  <r>
    <s v="Santa Clara "/>
    <x v="17"/>
    <s v="Gavilan Consortium"/>
    <x v="2"/>
    <n v="3"/>
    <x v="196"/>
    <s v="CalWORKS Adult/ROC/P"/>
    <s v="CalWORKS"/>
    <s v="CalWORKS Adult/ROC/P"/>
    <n v="16084"/>
  </r>
  <r>
    <s v="Santa Clara "/>
    <x v="17"/>
    <s v="Gavilan Consortium"/>
    <x v="2"/>
    <n v="3"/>
    <x v="196"/>
    <s v="WIA Title II 2014 (All Grantees)"/>
    <s v="Other"/>
    <s v="WIA Title II 2014 (All Grantees)"/>
    <n v="111593"/>
  </r>
  <r>
    <s v="San Benito"/>
    <x v="17"/>
    <s v="Gavilan Consortium"/>
    <x v="2"/>
    <n v="3"/>
    <x v="197"/>
    <s v="MOE"/>
    <s v="AEBG Block Grant Funding"/>
    <s v="MOE"/>
    <n v="17808"/>
  </r>
  <r>
    <s v="San Diego"/>
    <x v="19"/>
    <s v="San Diego East Region Adult Education Consortium (Grossmont-Cuyamaca)"/>
    <x v="2"/>
    <n v="3"/>
    <x v="198"/>
    <s v="Adult Correctional Funds (K-12 Only)"/>
    <s v="Other"/>
    <s v="Adult Correctional Funds (K-12 Only)"/>
    <n v="1726017"/>
  </r>
  <r>
    <s v="San Diego"/>
    <x v="19"/>
    <s v="San Diego East Region Adult Education Consortium (Grossmont-Cuyamaca)"/>
    <x v="2"/>
    <n v="3"/>
    <x v="198"/>
    <s v="MOE"/>
    <s v="AEBG Block Grant Funding"/>
    <s v="MOE"/>
    <n v="6282509"/>
  </r>
  <r>
    <s v="San Diego"/>
    <x v="19"/>
    <s v="San Diego East Region Adult Education Consortium (Grossmont-Cuyamaca)"/>
    <x v="2"/>
    <n v="3"/>
    <x v="198"/>
    <s v="SSSP NonCredit"/>
    <s v="Other"/>
    <s v="SSSP NonCredit"/>
    <n v="20234"/>
  </r>
  <r>
    <s v="San Diego"/>
    <x v="19"/>
    <s v="San Diego East Region Adult Education Consortium (Grossmont-Cuyamaca)"/>
    <x v="2"/>
    <n v="3"/>
    <x v="198"/>
    <s v="Adult Perkins K-12/COE/JPA"/>
    <s v="Other"/>
    <s v="Adult Perkins K-12/COE/JPA"/>
    <n v="204507"/>
  </r>
  <r>
    <s v="San Diego"/>
    <x v="19"/>
    <s v="San Diego East Region Adult Education Consortium (Grossmont-Cuyamaca)"/>
    <x v="2"/>
    <n v="3"/>
    <x v="198"/>
    <s v="CalWORKS Adult/ROC/P"/>
    <s v="CalWORKS"/>
    <s v="CalWORKS Adult/ROC/P"/>
    <n v="114664"/>
  </r>
  <r>
    <s v="San Diego"/>
    <x v="19"/>
    <s v="San Diego East Region Adult Education Consortium (Grossmont-Cuyamaca)"/>
    <x v="2"/>
    <n v="3"/>
    <x v="198"/>
    <s v="WIA Title II 2014 (All Grantees)"/>
    <s v="Other"/>
    <s v="WIA Title II 2014 (All Grantees)"/>
    <n v="1111539"/>
  </r>
  <r>
    <s v="San Diego"/>
    <x v="19"/>
    <s v="San Diego East Region Adult Education Consortium (Grossmont-Cuyamaca)"/>
    <x v="2"/>
    <n v="3"/>
    <x v="199"/>
    <s v="MOE"/>
    <s v="AEBG Block Grant Funding"/>
    <s v="MOE"/>
    <n v="8267"/>
  </r>
  <r>
    <s v="Monterey"/>
    <x v="20"/>
    <s v="Salinas Valley Consortium"/>
    <x v="2"/>
    <n v="3"/>
    <x v="200"/>
    <s v="MOE"/>
    <s v="AEBG Block Grant Funding"/>
    <s v="MOE"/>
    <n v="106378"/>
  </r>
  <r>
    <s v="Monterey"/>
    <x v="20"/>
    <s v="Salinas Valley Consortium"/>
    <x v="2"/>
    <n v="3"/>
    <x v="201"/>
    <s v="MOE"/>
    <s v="AEBG Block Grant Funding"/>
    <s v="MOE"/>
    <n v="247627"/>
  </r>
  <r>
    <s v="Monterey"/>
    <x v="20"/>
    <s v="Salinas Valley Consortium"/>
    <x v="2"/>
    <n v="3"/>
    <x v="202"/>
    <s v="Adult Correctional Funds (K-12 Only)"/>
    <s v="Other"/>
    <s v="Adult Correctional Funds (K-12 Only)"/>
    <n v="8590"/>
  </r>
  <r>
    <s v="Monterey"/>
    <x v="20"/>
    <s v="Salinas Valley Consortium"/>
    <x v="2"/>
    <n v="3"/>
    <x v="202"/>
    <s v="MOE"/>
    <s v="AEBG Block Grant Funding"/>
    <s v="MOE"/>
    <n v="1185285"/>
  </r>
  <r>
    <s v="Monterey"/>
    <x v="20"/>
    <s v="Salinas Valley Consortium"/>
    <x v="2"/>
    <n v="3"/>
    <x v="202"/>
    <s v="CalWORKS Adult/ROC/P"/>
    <s v="CalWORKS"/>
    <s v="CalWORKS Adult/ROC/P"/>
    <n v="27027"/>
  </r>
  <r>
    <s v="Monterey"/>
    <x v="20"/>
    <s v="Salinas Valley Consortium"/>
    <x v="2"/>
    <n v="3"/>
    <x v="202"/>
    <s v="WIA Title II 2014 (All Grantees)"/>
    <s v="Other"/>
    <s v="WIA Title II 2014 (All Grantees)"/>
    <n v="444467"/>
  </r>
  <r>
    <s v="Monterey"/>
    <x v="20"/>
    <s v="Salinas Valley Consortium"/>
    <x v="2"/>
    <n v="3"/>
    <x v="203"/>
    <s v="MOE"/>
    <s v="AEBG Block Grant Funding"/>
    <s v="MOE"/>
    <n v="194661"/>
  </r>
  <r>
    <s v="Monterey"/>
    <x v="20"/>
    <s v="Salinas Valley Consortium"/>
    <x v="2"/>
    <n v="3"/>
    <x v="203"/>
    <s v="WIA Title II 2014 (All Grantees)"/>
    <s v="Other"/>
    <s v="WIA Title II 2014 (All Grantees)"/>
    <n v="20452"/>
  </r>
  <r>
    <s v="Monterey"/>
    <x v="20"/>
    <s v="Salinas Valley Consortium"/>
    <x v="2"/>
    <n v="3"/>
    <x v="204"/>
    <s v="CalWORKS Adult/ROC/P"/>
    <s v="CalWORKS"/>
    <s v="CalWORKS Adult/ROC/P"/>
    <n v="47606"/>
  </r>
  <r>
    <s v="Imperial"/>
    <x v="21"/>
    <s v="Imperial County Consortium"/>
    <x v="2"/>
    <n v="3"/>
    <x v="205"/>
    <s v="MOE"/>
    <s v="AEBG Block Grant Funding"/>
    <s v="MOE"/>
    <n v="23795"/>
  </r>
  <r>
    <s v="Imperial "/>
    <x v="21"/>
    <s v="Imperial County Consortium"/>
    <x v="2"/>
    <n v="3"/>
    <x v="205"/>
    <s v="WIA Title II 2014 (All Grantees)"/>
    <s v="Other"/>
    <s v="WIA Title II 2014 (All Grantees)"/>
    <n v="41347"/>
  </r>
  <r>
    <s v="Imperial"/>
    <x v="21"/>
    <s v="Imperial County Consortium"/>
    <x v="2"/>
    <n v="3"/>
    <x v="206"/>
    <s v="MOE"/>
    <s v="AEBG Block Grant Funding"/>
    <s v="MOE"/>
    <n v="200614"/>
  </r>
  <r>
    <s v="Imperial"/>
    <x v="21"/>
    <s v="Imperial County Consortium"/>
    <x v="2"/>
    <n v="3"/>
    <x v="206"/>
    <s v="CalWORKS Adult/ROC/P"/>
    <s v="CalWORKS"/>
    <s v="CalWORKS Adult/ROC/P"/>
    <n v="115"/>
  </r>
  <r>
    <s v="Imperial "/>
    <x v="21"/>
    <s v="Imperial County Consortium"/>
    <x v="2"/>
    <n v="3"/>
    <x v="206"/>
    <s v="WIA Title II 2014 (All Grantees)"/>
    <s v="Other"/>
    <s v="WIA Title II 2014 (All Grantees)"/>
    <n v="53470"/>
  </r>
  <r>
    <s v="Imperial"/>
    <x v="21"/>
    <s v="Imperial County Consortium"/>
    <x v="2"/>
    <n v="3"/>
    <x v="207"/>
    <s v="MOE"/>
    <s v="AEBG Block Grant Funding"/>
    <s v="MOE"/>
    <n v="398565"/>
  </r>
  <r>
    <s v="Imperial"/>
    <x v="21"/>
    <s v="Imperial County Consortium"/>
    <x v="2"/>
    <n v="3"/>
    <x v="207"/>
    <s v="CalWORKS Adult/ROC/P"/>
    <s v="CalWORKS"/>
    <s v="CalWORKS Adult/ROC/P"/>
    <n v="66828"/>
  </r>
  <r>
    <s v="Imperial "/>
    <x v="21"/>
    <s v="Imperial County Consortium"/>
    <x v="2"/>
    <n v="3"/>
    <x v="207"/>
    <s v="WIA Title II 2014 (All Grantees)"/>
    <s v="Other"/>
    <s v="WIA Title II 2014 (All Grantees)"/>
    <n v="127561"/>
  </r>
  <r>
    <s v="Imperial"/>
    <x v="21"/>
    <s v="Imperial County Consortium"/>
    <x v="2"/>
    <n v="3"/>
    <x v="208"/>
    <s v="MOE"/>
    <s v="AEBG Block Grant Funding"/>
    <s v="MOE"/>
    <n v="127274"/>
  </r>
  <r>
    <s v="Imperial "/>
    <x v="21"/>
    <s v="Imperial County Consortium"/>
    <x v="2"/>
    <n v="3"/>
    <x v="208"/>
    <s v="WIA Title II 2014 (All Grantees)"/>
    <s v="Other"/>
    <s v="WIA Title II 2014 (All Grantees)"/>
    <n v="21973"/>
  </r>
  <r>
    <s v="Imperial"/>
    <x v="21"/>
    <s v="Imperial County Consortium"/>
    <x v="2"/>
    <n v="3"/>
    <x v="209"/>
    <s v="MOE"/>
    <s v="AEBG Block Grant Funding"/>
    <s v="MOE"/>
    <n v="12229"/>
  </r>
  <r>
    <s v="Imperial"/>
    <x v="21"/>
    <s v="Imperial County Consortium"/>
    <x v="2"/>
    <n v="3"/>
    <x v="210"/>
    <s v="MOE"/>
    <s v="AEBG Block Grant Funding"/>
    <s v="MOE"/>
    <n v="23934"/>
  </r>
  <r>
    <s v="Kern"/>
    <x v="22"/>
    <s v="Kern Consortium"/>
    <x v="2"/>
    <n v="3"/>
    <x v="211"/>
    <s v="WIA Title II 2014 (All Grantees)"/>
    <s v="Other"/>
    <s v="WIA Title II 2014 (All Grantees)"/>
    <n v="201309"/>
  </r>
  <r>
    <s v="Kern"/>
    <x v="22"/>
    <s v="Kern Consortium"/>
    <x v="2"/>
    <n v="3"/>
    <x v="211"/>
    <s v="MOE"/>
    <s v="AEBG Block Grant Funding"/>
    <s v="MOE"/>
    <n v="996025"/>
  </r>
  <r>
    <s v="Kern"/>
    <x v="22"/>
    <s v="Kern Consortium"/>
    <x v="2"/>
    <n v="3"/>
    <x v="211"/>
    <s v="CalWORKS Adult/ROC/P"/>
    <s v="CalWORKS"/>
    <s v="CalWORKS Adult/ROC/P"/>
    <n v="3128"/>
  </r>
  <r>
    <s v="Kern"/>
    <x v="22"/>
    <s v="Kern Consortium"/>
    <x v="2"/>
    <n v="3"/>
    <x v="211"/>
    <s v="Adult Perkins K-12/COE/JPA"/>
    <s v="Other"/>
    <s v="Adult Perkins K-12/COE/JPA"/>
    <n v="3210"/>
  </r>
  <r>
    <s v="Kern"/>
    <x v="22"/>
    <s v="Kern Consortium"/>
    <x v="2"/>
    <n v="3"/>
    <x v="212"/>
    <s v="Adult Correctional Funds (K-12 Only)"/>
    <s v="Other"/>
    <s v="Adult Correctional Funds (K-12 Only)"/>
    <n v="840563"/>
  </r>
  <r>
    <s v="Kern"/>
    <x v="22"/>
    <s v="Kern Consortium"/>
    <x v="2"/>
    <n v="3"/>
    <x v="212"/>
    <s v="MOE"/>
    <s v="AEBG Block Grant Funding"/>
    <s v="MOE"/>
    <n v="8790051"/>
  </r>
  <r>
    <s v="Kern"/>
    <x v="22"/>
    <s v="Kern Consortium"/>
    <x v="2"/>
    <n v="3"/>
    <x v="212"/>
    <s v="Adult Perkins K-12/COE/JPA"/>
    <s v="Other"/>
    <s v="Adult Perkins K-12/COE/JPA"/>
    <n v="85728"/>
  </r>
  <r>
    <s v="Kern"/>
    <x v="22"/>
    <s v="Kern Consortium"/>
    <x v="2"/>
    <n v="3"/>
    <x v="212"/>
    <s v="CalWORKS Adult/ROC/P"/>
    <s v="CalWORKS"/>
    <s v="CalWORKS Adult/ROC/P"/>
    <n v="220981"/>
  </r>
  <r>
    <s v="Kern"/>
    <x v="22"/>
    <s v="Kern Consortium"/>
    <x v="2"/>
    <n v="3"/>
    <x v="212"/>
    <s v="WIA Title II 2014 (All Grantees)"/>
    <s v="Other"/>
    <s v="WIA Title II 2014 (All Grantees)"/>
    <n v="1228066"/>
  </r>
  <r>
    <s v="Kern"/>
    <x v="22"/>
    <s v="Kern Consortium"/>
    <x v="2"/>
    <n v="3"/>
    <x v="213"/>
    <s v="MOE"/>
    <s v="AEBG Block Grant Funding"/>
    <s v="MOE"/>
    <n v="65511"/>
  </r>
  <r>
    <s v="Tulare"/>
    <x v="22"/>
    <s v="Kern Consortium"/>
    <x v="2"/>
    <n v="3"/>
    <x v="214"/>
    <s v="MOE"/>
    <s v="AEBG Block Grant Funding"/>
    <s v="MOE"/>
    <n v="1208787"/>
  </r>
  <r>
    <s v="Tulare"/>
    <x v="22"/>
    <s v="Kern Consortium"/>
    <x v="2"/>
    <n v="3"/>
    <x v="214"/>
    <s v="Adult Perkins K-12/COE/JPA"/>
    <s v="Other"/>
    <s v="Adult Perkins K-12/COE/JPA"/>
    <n v="26485"/>
  </r>
  <r>
    <s v="Tulare"/>
    <x v="22"/>
    <s v="Kern Consortium"/>
    <x v="2"/>
    <n v="3"/>
    <x v="214"/>
    <s v="CalWORKS Adult/ROC/P"/>
    <s v="CalWORKS"/>
    <s v="CalWORKS Adult/ROC/P"/>
    <n v="88909"/>
  </r>
  <r>
    <s v="Tulare"/>
    <x v="22"/>
    <s v="Kern Consortium"/>
    <x v="2"/>
    <n v="3"/>
    <x v="214"/>
    <s v="WIA Title II 2014 (All Grantees)"/>
    <s v="Other"/>
    <s v="WIA Title II 2014 (All Grantees)"/>
    <n v="132969"/>
  </r>
  <r>
    <s v="Kern"/>
    <x v="22"/>
    <s v="Kern Consortium"/>
    <x v="2"/>
    <n v="3"/>
    <x v="215"/>
    <s v="MOE"/>
    <s v="AEBG Block Grant Funding"/>
    <s v="MOE"/>
    <n v="127750"/>
  </r>
  <r>
    <s v="Kern"/>
    <x v="22"/>
    <s v="Kern Consortium"/>
    <x v="2"/>
    <n v="3"/>
    <x v="216"/>
    <s v="MOE"/>
    <s v="AEBG Block Grant Funding"/>
    <s v="MOE"/>
    <n v="45836"/>
  </r>
  <r>
    <s v="Kern"/>
    <x v="22"/>
    <s v="Kern Consortium"/>
    <x v="2"/>
    <n v="3"/>
    <x v="217"/>
    <s v="MOE"/>
    <s v="AEBG Block Grant Funding"/>
    <s v="MOE"/>
    <n v="50520"/>
  </r>
  <r>
    <s v="Lassen"/>
    <x v="24"/>
    <s v="Lassen Consortium"/>
    <x v="2"/>
    <n v="3"/>
    <x v="218"/>
    <s v="MOE"/>
    <s v="AEBG Block Grant Funding"/>
    <s v="MOE"/>
    <n v="2139"/>
  </r>
  <r>
    <s v="Lassen"/>
    <x v="24"/>
    <s v="Lassen Consortium"/>
    <x v="2"/>
    <n v="3"/>
    <x v="219"/>
    <s v="MOE"/>
    <s v="AEBG Block Grant Funding"/>
    <s v="MOE"/>
    <n v="24941"/>
  </r>
  <r>
    <s v="Los Angeles"/>
    <x v="25"/>
    <s v="Long Beach Consortium"/>
    <x v="2"/>
    <n v="3"/>
    <x v="220"/>
    <s v="Adult Perkins K-12/COE/JPA"/>
    <s v="Other"/>
    <s v="Adult Perkins K-12/COE/JPA"/>
    <n v="25536"/>
  </r>
  <r>
    <s v="Los Angeles"/>
    <x v="25"/>
    <s v="Long Beach Consortium"/>
    <x v="2"/>
    <n v="3"/>
    <x v="220"/>
    <s v="MOE"/>
    <s v="AEBG Block Grant Funding"/>
    <s v="MOE"/>
    <n v="51976"/>
  </r>
  <r>
    <s v="Los Angeles"/>
    <x v="25"/>
    <s v="Long Beach Consortium"/>
    <x v="2"/>
    <n v="3"/>
    <x v="220"/>
    <s v="CalWORKS Adult/ROC/P"/>
    <s v="CalWORKS"/>
    <s v="CalWORKS Adult/ROC/P"/>
    <n v="17602"/>
  </r>
  <r>
    <s v="Los Angeles"/>
    <x v="25"/>
    <s v="Long Beach Consortium"/>
    <x v="2"/>
    <n v="3"/>
    <x v="220"/>
    <s v="WIA Title II 2014 (All Grantees)"/>
    <s v="Other"/>
    <s v="WIA Title II 2014 (All Grantees)"/>
    <n v="250867"/>
  </r>
  <r>
    <s v="Los Angeles"/>
    <x v="26"/>
    <s v="Los Angeles Consortium"/>
    <x v="2"/>
    <n v="3"/>
    <x v="221"/>
    <s v="MOE"/>
    <s v="AEBG Block Grant Funding"/>
    <s v="MOE"/>
    <n v="1686239"/>
  </r>
  <r>
    <s v="Los Angeles"/>
    <x v="26"/>
    <s v="Los Angeles Consortium"/>
    <x v="2"/>
    <n v="3"/>
    <x v="221"/>
    <s v="Adult Perkins K-12/COE/JPA"/>
    <s v="Other"/>
    <s v="Adult Perkins K-12/COE/JPA"/>
    <n v="36918"/>
  </r>
  <r>
    <s v="Los Angeles"/>
    <x v="26"/>
    <s v="Los Angeles Consortium"/>
    <x v="2"/>
    <n v="3"/>
    <x v="221"/>
    <s v="CalWORKS Adult/ROC/P"/>
    <s v="CalWORKS"/>
    <s v="CalWORKS Adult/ROC/P"/>
    <n v="73955"/>
  </r>
  <r>
    <s v="Los Angeles"/>
    <x v="26"/>
    <s v="Los Angeles Consortium"/>
    <x v="2"/>
    <n v="3"/>
    <x v="221"/>
    <s v="WIA Title II 2014 (All Grantees)"/>
    <s v="Other"/>
    <s v="WIA Title II 2014 (All Grantees)"/>
    <n v="493492"/>
  </r>
  <r>
    <s v="Los Angeles"/>
    <x v="26"/>
    <s v="Los Angeles Consortium"/>
    <x v="2"/>
    <n v="3"/>
    <x v="222"/>
    <s v="MOE"/>
    <s v="AEBG Block Grant Funding"/>
    <s v="MOE"/>
    <n v="1051825"/>
  </r>
  <r>
    <s v="Los Angeles"/>
    <x v="26"/>
    <s v="Los Angeles Consortium"/>
    <x v="2"/>
    <n v="3"/>
    <x v="222"/>
    <s v="WIA Title II 2014 (All Grantees)"/>
    <s v="Other"/>
    <s v="WIA Title II 2014 (All Grantees)"/>
    <n v="257300"/>
  </r>
  <r>
    <s v="Los Angeles"/>
    <x v="26"/>
    <s v="Los Angeles Consortium"/>
    <x v="2"/>
    <n v="3"/>
    <x v="223"/>
    <s v="MOE"/>
    <s v="AEBG Block Grant Funding"/>
    <s v="MOE"/>
    <n v="77485987"/>
  </r>
  <r>
    <s v="Los Angeles"/>
    <x v="26"/>
    <s v="Los Angeles Consortium"/>
    <x v="2"/>
    <n v="3"/>
    <x v="223"/>
    <s v="CalWORKS Adult/ROC/P"/>
    <s v="CalWORKS"/>
    <s v="CalWORKS Adult/ROC/P"/>
    <n v="1734997"/>
  </r>
  <r>
    <s v="Los Angeles"/>
    <x v="26"/>
    <s v="Los Angeles Consortium"/>
    <x v="2"/>
    <n v="3"/>
    <x v="223"/>
    <s v="WIA Title II 2014 (All Grantees)"/>
    <s v="Other"/>
    <s v="WIA Title II 2014 (All Grantees)"/>
    <n v="11354993"/>
  </r>
  <r>
    <s v="Los Angeles"/>
    <x v="26"/>
    <s v="Los Angeles Consortium"/>
    <x v="2"/>
    <n v="3"/>
    <x v="223"/>
    <s v="Adult Perkins K-12/COE/JPA"/>
    <s v="Other"/>
    <s v="Adult Perkins K-12/COE/JPA"/>
    <n v="67926"/>
  </r>
  <r>
    <s v="Los Angeles"/>
    <x v="26"/>
    <s v="Los Angeles Consortium"/>
    <x v="2"/>
    <n v="3"/>
    <x v="224"/>
    <s v="CalWORKS Adult/ROC/P"/>
    <s v="CalWORKS"/>
    <s v="CalWORKS Adult/ROC/P"/>
    <n v="143723"/>
  </r>
  <r>
    <s v="Los Angeles"/>
    <x v="26"/>
    <s v="Los Angeles Consortium"/>
    <x v="2"/>
    <n v="3"/>
    <x v="224"/>
    <s v="MOE"/>
    <s v="AEBG Block Grant Funding"/>
    <s v="MOE"/>
    <n v="12355002"/>
  </r>
  <r>
    <s v="Los Angeles"/>
    <x v="26"/>
    <s v="Los Angeles Consortium"/>
    <x v="2"/>
    <n v="3"/>
    <x v="224"/>
    <s v="WIA Title II 2014 (All Grantees)"/>
    <s v="Other"/>
    <s v="WIA Title II 2014 (All Grantees)"/>
    <n v="1615348"/>
  </r>
  <r>
    <s v="Los Angeles"/>
    <x v="26"/>
    <s v="Los Angeles Consortium"/>
    <x v="2"/>
    <n v="3"/>
    <x v="224"/>
    <s v="Adult Perkins K-12/COE/JPA"/>
    <s v="Other"/>
    <s v="Adult Perkins K-12/COE/JPA"/>
    <n v="86385"/>
  </r>
  <r>
    <s v="Los Angeles"/>
    <x v="26"/>
    <s v="Los Angeles Consortium"/>
    <x v="2"/>
    <n v="3"/>
    <x v="225"/>
    <s v="MOE"/>
    <s v="AEBG Block Grant Funding"/>
    <s v="MOE"/>
    <n v="45278"/>
  </r>
  <r>
    <s v="Amador"/>
    <x v="27"/>
    <s v="Capital Regional Consortium"/>
    <x v="2"/>
    <n v="3"/>
    <x v="226"/>
    <s v="Adult Correctional Funds (K-12 Only)"/>
    <s v="Other"/>
    <s v="Adult Correctional Funds (K-12 Only)"/>
    <n v="4816"/>
  </r>
  <r>
    <s v="Amador"/>
    <x v="27"/>
    <s v="Capital Regional Consortium"/>
    <x v="2"/>
    <n v="3"/>
    <x v="226"/>
    <s v="MOE"/>
    <s v="AEBG Block Grant Funding"/>
    <s v="MOE"/>
    <n v="80997"/>
  </r>
  <r>
    <s v="Sacramento"/>
    <x v="27"/>
    <s v="Capital Regional Consortium"/>
    <x v="2"/>
    <n v="3"/>
    <x v="227"/>
    <s v="MOE"/>
    <s v="AEBG Block Grant Funding"/>
    <s v="MOE"/>
    <n v="81978"/>
  </r>
  <r>
    <s v="Sacramento"/>
    <x v="27"/>
    <s v="Capital Regional Consortium"/>
    <x v="2"/>
    <n v="3"/>
    <x v="227"/>
    <s v="CalWORKS Adult/ROC/P"/>
    <s v="CalWORKS"/>
    <s v="CalWORKS Adult/ROC/P"/>
    <n v="4211"/>
  </r>
  <r>
    <s v="Sacramento"/>
    <x v="27"/>
    <s v="Capital Regional Consortium"/>
    <x v="2"/>
    <n v="3"/>
    <x v="227"/>
    <s v="WIA Title II 2014 (All Grantees)"/>
    <s v="Other"/>
    <s v="WIA Title II 2014 (All Grantees)"/>
    <n v="23267"/>
  </r>
  <r>
    <s v="Yolo"/>
    <x v="27"/>
    <s v="Capital Regional Consortium"/>
    <x v="2"/>
    <n v="3"/>
    <x v="228"/>
    <s v="MOE"/>
    <s v="AEBG Block Grant Funding"/>
    <s v="MOE"/>
    <n v="86173"/>
  </r>
  <r>
    <s v="Yolo"/>
    <x v="27"/>
    <s v="Capital Regional Consortium"/>
    <x v="2"/>
    <n v="3"/>
    <x v="228"/>
    <s v="CalWORKS Adult/ROC/P"/>
    <s v="CalWORKS"/>
    <s v="CalWORKS Adult/ROC/P"/>
    <n v="7608"/>
  </r>
  <r>
    <s v="El Dorado"/>
    <x v="27"/>
    <s v="Capital Regional Consortium"/>
    <x v="2"/>
    <n v="3"/>
    <x v="229"/>
    <s v="Adult Correctional Funds (K-12 Only)"/>
    <s v="Other"/>
    <s v="Adult Correctional Funds (K-12 Only)"/>
    <n v="63303"/>
  </r>
  <r>
    <s v="Sacramento"/>
    <x v="27"/>
    <s v="Capital Regional Consortium"/>
    <x v="2"/>
    <n v="3"/>
    <x v="230"/>
    <s v="Adult Correctional Funds (K-12 Only)"/>
    <s v="Other"/>
    <s v="Adult Correctional Funds (K-12 Only)"/>
    <n v="785824"/>
  </r>
  <r>
    <s v="Sacramento"/>
    <x v="27"/>
    <s v="Capital Regional Consortium"/>
    <x v="2"/>
    <n v="3"/>
    <x v="230"/>
    <s v="MOE"/>
    <s v="AEBG Block Grant Funding"/>
    <s v="MOE"/>
    <n v="1307756"/>
  </r>
  <r>
    <s v="Sacramento"/>
    <x v="27"/>
    <s v="Capital Regional Consortium"/>
    <x v="2"/>
    <n v="3"/>
    <x v="230"/>
    <s v="CalWORKS Adult/ROC/P"/>
    <s v="CalWORKS"/>
    <s v="CalWORKS Adult/ROC/P"/>
    <n v="139855"/>
  </r>
  <r>
    <s v="Sacramento"/>
    <x v="27"/>
    <s v="Capital Regional Consortium"/>
    <x v="2"/>
    <n v="3"/>
    <x v="230"/>
    <s v="WIA Title II 2014 (All Grantees)"/>
    <s v="Other"/>
    <s v="WIA Title II 2014 (All Grantees)"/>
    <n v="642401"/>
  </r>
  <r>
    <s v="Sacramento"/>
    <x v="27"/>
    <s v="Capital Regional Consortium"/>
    <x v="2"/>
    <n v="3"/>
    <x v="230"/>
    <s v="Adult Perkins K-12/COE/JPA"/>
    <s v="Other"/>
    <s v="Adult Perkins K-12/COE/JPA"/>
    <n v="54428"/>
  </r>
  <r>
    <s v="Sacramento"/>
    <x v="27"/>
    <s v="Capital Regional Consortium"/>
    <x v="2"/>
    <n v="3"/>
    <x v="231"/>
    <s v="WIA Title II 2014 (All Grantees)"/>
    <s v="Other"/>
    <s v="WIA Title II 2014 (All Grantees)"/>
    <n v="197773"/>
  </r>
  <r>
    <s v="Sacramento"/>
    <x v="27"/>
    <s v="Capital Regional Consortium"/>
    <x v="2"/>
    <n v="3"/>
    <x v="231"/>
    <s v="CalWORKS Adult/ROC/P"/>
    <s v="CalWORKS"/>
    <s v="CalWORKS Adult/ROC/P"/>
    <n v="144525"/>
  </r>
  <r>
    <s v="Sacramento"/>
    <x v="27"/>
    <s v="Capital Regional Consortium"/>
    <x v="2"/>
    <n v="3"/>
    <x v="231"/>
    <s v="MOE"/>
    <s v="AEBG Block Grant Funding"/>
    <s v="MOE"/>
    <n v="309626"/>
  </r>
  <r>
    <s v="Sacramento"/>
    <x v="27"/>
    <s v="Capital Regional Consortium"/>
    <x v="2"/>
    <n v="3"/>
    <x v="232"/>
    <s v="MOE"/>
    <s v="AEBG Block Grant Funding"/>
    <s v="MOE"/>
    <n v="76428"/>
  </r>
  <r>
    <s v="Sacramento"/>
    <x v="27"/>
    <s v="Capital Regional Consortium"/>
    <x v="2"/>
    <n v="3"/>
    <x v="233"/>
    <s v="MOE"/>
    <s v="AEBG Block Grant Funding"/>
    <s v="MOE"/>
    <n v="64176"/>
  </r>
  <r>
    <s v="Sacramento"/>
    <x v="27"/>
    <s v="Capital Regional Consortium"/>
    <x v="2"/>
    <n v="3"/>
    <x v="233"/>
    <s v="CalWORKS Adult/ROC/P"/>
    <s v="CalWORKS"/>
    <s v="CalWORKS Adult/ROC/P"/>
    <n v="3163"/>
  </r>
  <r>
    <s v="Sacramento"/>
    <x v="27"/>
    <s v="Capital Regional Consortium"/>
    <x v="2"/>
    <n v="3"/>
    <x v="234"/>
    <s v="MOE"/>
    <s v="AEBG Block Grant Funding"/>
    <s v="MOE"/>
    <n v="23575"/>
  </r>
  <r>
    <s v="Sacramento"/>
    <x v="27"/>
    <s v="Capital Regional Consortium"/>
    <x v="2"/>
    <n v="3"/>
    <x v="235"/>
    <s v="CalWORKS Adult/ROC/P"/>
    <s v="CalWORKS"/>
    <s v="CalWORKS Adult/ROC/P"/>
    <n v="101983"/>
  </r>
  <r>
    <s v="Sacramento"/>
    <x v="27"/>
    <s v="Capital Regional Consortium"/>
    <x v="2"/>
    <n v="3"/>
    <x v="235"/>
    <s v="WIA Title II 2014 (All Grantees)"/>
    <s v="Other"/>
    <s v="WIA Title II 2014 (All Grantees)"/>
    <n v="233555"/>
  </r>
  <r>
    <s v="Sacramento"/>
    <x v="27"/>
    <s v="Capital Regional Consortium"/>
    <x v="2"/>
    <n v="3"/>
    <x v="235"/>
    <s v="Adult Perkins K-12/COE/JPA"/>
    <s v="Other"/>
    <s v="Adult Perkins K-12/COE/JPA"/>
    <n v="25536"/>
  </r>
  <r>
    <s v="Sacramento"/>
    <x v="27"/>
    <s v="Capital Regional Consortium"/>
    <x v="2"/>
    <n v="3"/>
    <x v="236"/>
    <s v="MOE"/>
    <s v="AEBG Block Grant Funding"/>
    <s v="MOE"/>
    <n v="826183"/>
  </r>
  <r>
    <s v="Sacramento"/>
    <x v="27"/>
    <s v="Capital Regional Consortium"/>
    <x v="2"/>
    <n v="3"/>
    <x v="236"/>
    <s v="CalWORKS Adult/ROC/P"/>
    <s v="CalWORKS"/>
    <s v="CalWORKS Adult/ROC/P"/>
    <n v="120702"/>
  </r>
  <r>
    <s v="Sacramento"/>
    <x v="27"/>
    <s v="Capital Regional Consortium"/>
    <x v="2"/>
    <n v="3"/>
    <x v="236"/>
    <s v="WIA Title II 2014 (All Grantees)"/>
    <s v="Other"/>
    <s v="WIA Title II 2014 (All Grantees)"/>
    <n v="337011"/>
  </r>
  <r>
    <s v="Sacramento"/>
    <x v="27"/>
    <s v="Capital Regional Consortium"/>
    <x v="2"/>
    <n v="3"/>
    <x v="236"/>
    <s v="Adult Perkins K-12/COE/JPA"/>
    <s v="Other"/>
    <s v="Adult Perkins K-12/COE/JPA"/>
    <n v="4524"/>
  </r>
  <r>
    <s v="Sacramento"/>
    <x v="27"/>
    <s v="Capital Regional Consortium"/>
    <x v="2"/>
    <n v="3"/>
    <x v="237"/>
    <s v="MOE"/>
    <s v="AEBG Block Grant Funding"/>
    <s v="MOE"/>
    <n v="1994706"/>
  </r>
  <r>
    <s v="Sacramento"/>
    <x v="27"/>
    <s v="Capital Regional Consortium"/>
    <x v="2"/>
    <n v="3"/>
    <x v="237"/>
    <s v="CalWORKS Adult/ROC/P"/>
    <s v="CalWORKS"/>
    <s v="CalWORKS Adult/ROC/P"/>
    <n v="67858"/>
  </r>
  <r>
    <s v="Sacramento"/>
    <x v="27"/>
    <s v="Capital Regional Consortium"/>
    <x v="2"/>
    <n v="3"/>
    <x v="237"/>
    <s v="WIA Title II 2014 (All Grantees)"/>
    <s v="Other"/>
    <s v="WIA Title II 2014 (All Grantees)"/>
    <n v="266324"/>
  </r>
  <r>
    <s v="Yolo"/>
    <x v="27"/>
    <s v="Capital Regional Consortium"/>
    <x v="2"/>
    <n v="3"/>
    <x v="238"/>
    <s v="MOE"/>
    <s v="AEBG Block Grant Funding"/>
    <s v="MOE"/>
    <n v="142989"/>
  </r>
  <r>
    <s v="Yolo"/>
    <x v="27"/>
    <s v="Capital Regional Consortium"/>
    <x v="2"/>
    <n v="3"/>
    <x v="238"/>
    <s v="CalWORKS Adult/ROC/P"/>
    <s v="CalWORKS"/>
    <s v="CalWORKS Adult/ROC/P"/>
    <n v="9130"/>
  </r>
  <r>
    <s v="Yolo"/>
    <x v="27"/>
    <s v="Capital Regional Consortium"/>
    <x v="2"/>
    <n v="3"/>
    <x v="238"/>
    <s v="WIA Title II 2014 (All Grantees)"/>
    <s v="Other"/>
    <s v="WIA Title II 2014 (All Grantees)"/>
    <n v="24387"/>
  </r>
  <r>
    <s v="Marin"/>
    <x v="28"/>
    <s v="Marin Consortium"/>
    <x v="2"/>
    <n v="3"/>
    <x v="239"/>
    <s v="MOE"/>
    <s v="AEBG Block Grant Funding"/>
    <s v="MOE"/>
    <n v="95144"/>
  </r>
  <r>
    <s v="Marin"/>
    <x v="28"/>
    <s v="Marin Consortium"/>
    <x v="2"/>
    <n v="3"/>
    <x v="239"/>
    <s v="CalWORKS Adult/ROC/P"/>
    <s v="CalWORKS"/>
    <s v="CalWORKS Adult/ROC/P"/>
    <n v="7321"/>
  </r>
  <r>
    <s v="Marin"/>
    <x v="28"/>
    <s v="Marin Consortium"/>
    <x v="2"/>
    <n v="3"/>
    <x v="240"/>
    <s v="MOE"/>
    <s v="AEBG Block Grant Funding"/>
    <s v="MOE"/>
    <n v="529161"/>
  </r>
  <r>
    <s v="Marin"/>
    <x v="28"/>
    <s v="Marin Consortium"/>
    <x v="2"/>
    <n v="3"/>
    <x v="240"/>
    <s v="CalWORKS Adult/ROC/P"/>
    <s v="CalWORKS"/>
    <s v="CalWORKS Adult/ROC/P"/>
    <n v="7504"/>
  </r>
  <r>
    <s v="Marin"/>
    <x v="28"/>
    <s v="Marin Consortium"/>
    <x v="2"/>
    <n v="3"/>
    <x v="240"/>
    <s v="WIA Title II 2014 (All Grantees)"/>
    <s v="Other"/>
    <s v="WIA Title II 2014 (All Grantees)"/>
    <n v="77521"/>
  </r>
  <r>
    <s v="Mendocino"/>
    <x v="29"/>
    <s v="Mendocino-Lake Consortium"/>
    <x v="2"/>
    <n v="3"/>
    <x v="241"/>
    <s v="MOE"/>
    <s v="AEBG Block Grant Funding"/>
    <s v="MOE"/>
    <n v="39017"/>
  </r>
  <r>
    <s v="Mendocino"/>
    <x v="29"/>
    <s v="Mendocino-Lake Consortium"/>
    <x v="2"/>
    <n v="3"/>
    <x v="241"/>
    <s v="CalWORKS Adult/ROC/P"/>
    <s v="CalWORKS"/>
    <s v="CalWORKS Adult/ROC/P"/>
    <n v="7360"/>
  </r>
  <r>
    <s v="Lake"/>
    <x v="29"/>
    <s v="Mendocino-Lake Consortium"/>
    <x v="2"/>
    <n v="3"/>
    <x v="242"/>
    <s v="MOE"/>
    <s v="AEBG Block Grant Funding"/>
    <s v="MOE"/>
    <n v="16181"/>
  </r>
  <r>
    <s v="Lake"/>
    <x v="29"/>
    <s v="Mendocino-Lake Consortium"/>
    <x v="2"/>
    <n v="3"/>
    <x v="242"/>
    <s v="CalWORKS Adult/ROC/P"/>
    <s v="CalWORKS"/>
    <s v="CalWORKS Adult/ROC/P"/>
    <n v="1588"/>
  </r>
  <r>
    <s v="Mendocino"/>
    <x v="29"/>
    <s v="Mendocino-Lake Consortium"/>
    <x v="2"/>
    <n v="3"/>
    <x v="243"/>
    <s v="Adult Correctional Funds (K-12 Only)"/>
    <s v="Other"/>
    <s v="Adult Correctional Funds (K-12 Only)"/>
    <n v="29590"/>
  </r>
  <r>
    <s v="Mendocino"/>
    <x v="29"/>
    <s v="Mendocino-Lake Consortium"/>
    <x v="2"/>
    <n v="3"/>
    <x v="243"/>
    <s v="MOE"/>
    <s v="AEBG Block Grant Funding"/>
    <s v="MOE"/>
    <n v="594365"/>
  </r>
  <r>
    <s v="Mendocino"/>
    <x v="29"/>
    <s v="Mendocino-Lake Consortium"/>
    <x v="2"/>
    <n v="3"/>
    <x v="243"/>
    <s v="CalWORKS Adult/ROC/P"/>
    <s v="CalWORKS"/>
    <s v="CalWORKS Adult/ROC/P"/>
    <n v="18928"/>
  </r>
  <r>
    <s v="Lake"/>
    <x v="29"/>
    <s v="Mendocino-Lake Consortium"/>
    <x v="2"/>
    <n v="3"/>
    <x v="244"/>
    <s v="CalWORKS Adult/ROC/P"/>
    <s v="CalWORKS"/>
    <s v="CalWORKS Adult/ROC/P"/>
    <n v="1014"/>
  </r>
  <r>
    <s v="Merced"/>
    <x v="30"/>
    <s v="Merced Consortium"/>
    <x v="2"/>
    <n v="3"/>
    <x v="245"/>
    <s v="MOE"/>
    <s v="AEBG Block Grant Funding"/>
    <s v="MOE"/>
    <n v="12324"/>
  </r>
  <r>
    <s v="Merced"/>
    <x v="30"/>
    <s v="Merced Consortium"/>
    <x v="2"/>
    <n v="3"/>
    <x v="246"/>
    <s v="MOE"/>
    <s v="AEBG Block Grant Funding"/>
    <s v="MOE"/>
    <n v="58202"/>
  </r>
  <r>
    <s v="Merced"/>
    <x v="30"/>
    <s v="Merced Consortium"/>
    <x v="2"/>
    <n v="3"/>
    <x v="246"/>
    <s v="WIA Title II 2014 (All Grantees)"/>
    <s v="Other"/>
    <s v="WIA Title II 2014 (All Grantees)"/>
    <n v="11985"/>
  </r>
  <r>
    <s v="Merced"/>
    <x v="30"/>
    <s v="Merced Consortium"/>
    <x v="2"/>
    <n v="3"/>
    <x v="247"/>
    <s v="MOE"/>
    <s v="AEBG Block Grant Funding"/>
    <s v="MOE"/>
    <n v="1409965"/>
  </r>
  <r>
    <s v="Merced"/>
    <x v="30"/>
    <s v="Merced Consortium"/>
    <x v="2"/>
    <n v="3"/>
    <x v="247"/>
    <s v="CalWORKS Adult/ROC/P"/>
    <s v="CalWORKS"/>
    <s v="CalWORKS Adult/ROC/P"/>
    <n v="66637"/>
  </r>
  <r>
    <s v="Merced"/>
    <x v="30"/>
    <s v="Merced Consortium"/>
    <x v="2"/>
    <n v="3"/>
    <x v="247"/>
    <s v="WIA Title II 2014 (All Grantees)"/>
    <s v="Other"/>
    <s v="WIA Title II 2014 (All Grantees)"/>
    <n v="330963"/>
  </r>
  <r>
    <s v="San Diego"/>
    <x v="31"/>
    <s v="Mira Costa Consortium"/>
    <x v="2"/>
    <n v="3"/>
    <x v="248"/>
    <s v="WIA Title II 2014 (All Grantees)"/>
    <s v="Other"/>
    <s v="WIA Title II 2014 (All Grantees)"/>
    <n v="65144"/>
  </r>
  <r>
    <s v="San Diego"/>
    <x v="31"/>
    <s v="Mira Costa Consortium"/>
    <x v="2"/>
    <n v="3"/>
    <x v="249"/>
    <s v="MOE"/>
    <s v="AEBG Block Grant Funding"/>
    <s v="MOE"/>
    <n v="100472"/>
  </r>
  <r>
    <s v="San Diego"/>
    <x v="31"/>
    <s v="Mira Costa Consortium"/>
    <x v="2"/>
    <n v="3"/>
    <x v="249"/>
    <s v="WIA Title II 2014 (All Grantees)"/>
    <s v="Other"/>
    <s v="WIA Title II 2014 (All Grantees)"/>
    <n v="126542"/>
  </r>
  <r>
    <s v="Monterey"/>
    <x v="32"/>
    <s v="Monterey Peninsula Consortium"/>
    <x v="2"/>
    <n v="3"/>
    <x v="250"/>
    <s v="CalWORKS Adult/ROC/P"/>
    <s v="CalWORKS"/>
    <s v="CalWORKS Adult/ROC/P"/>
    <n v="194"/>
  </r>
  <r>
    <s v="Monterey"/>
    <x v="32"/>
    <s v="Monterey Peninsula Consortium"/>
    <x v="2"/>
    <n v="3"/>
    <x v="250"/>
    <s v="MOE"/>
    <s v="AEBG Block Grant Funding"/>
    <s v="MOE"/>
    <n v="500925"/>
  </r>
  <r>
    <s v="Monterey"/>
    <x v="32"/>
    <s v="Monterey Peninsula Consortium"/>
    <x v="2"/>
    <n v="3"/>
    <x v="250"/>
    <s v="WIA Title II 2014 (All Grantees)"/>
    <s v="Other"/>
    <s v="WIA Title II 2014 (All Grantees)"/>
    <n v="199855"/>
  </r>
  <r>
    <s v="Monterey"/>
    <x v="32"/>
    <s v="Monterey Peninsula Consortium"/>
    <x v="2"/>
    <n v="3"/>
    <x v="251"/>
    <s v="MOE"/>
    <s v="AEBG Block Grant Funding"/>
    <s v="MOE"/>
    <n v="1136641"/>
  </r>
  <r>
    <s v="Monterey"/>
    <x v="32"/>
    <s v="Monterey Peninsula Consortium"/>
    <x v="2"/>
    <n v="3"/>
    <x v="251"/>
    <s v="WIA Title II 2014 (All Grantees)"/>
    <s v="Other"/>
    <s v="WIA Title II 2014 (All Grantees)"/>
    <n v="51820"/>
  </r>
  <r>
    <s v="Los Angeles"/>
    <x v="33"/>
    <s v="Mt. San Antonio Consortium"/>
    <x v="2"/>
    <n v="3"/>
    <x v="252"/>
    <s v="MOE"/>
    <s v="AEBG Block Grant Funding"/>
    <s v="MOE"/>
    <n v="5083609"/>
  </r>
  <r>
    <s v="Los Angeles"/>
    <x v="33"/>
    <s v="Mt. San Antonio Consortium"/>
    <x v="2"/>
    <n v="3"/>
    <x v="252"/>
    <s v="CalWORKS Adult/ROC/P"/>
    <s v="CalWORKS"/>
    <s v="CalWORKS Adult/ROC/P"/>
    <n v="79321"/>
  </r>
  <r>
    <s v="Los Angeles"/>
    <x v="33"/>
    <s v="Mt. San Antonio Consortium"/>
    <x v="2"/>
    <n v="3"/>
    <x v="252"/>
    <s v="WIA Title II 2014 (All Grantees)"/>
    <s v="Other"/>
    <s v="WIA Title II 2014 (All Grantees)"/>
    <n v="337945"/>
  </r>
  <r>
    <s v="Los Angeles"/>
    <x v="33"/>
    <s v="Mt. San Antonio Consortium"/>
    <x v="2"/>
    <n v="3"/>
    <x v="252"/>
    <s v="Adult Perkins K-12/COE/JPA"/>
    <s v="Other"/>
    <s v="Adult Perkins K-12/COE/JPA"/>
    <n v="36334"/>
  </r>
  <r>
    <s v="Los Angeles"/>
    <x v="33"/>
    <s v="Mt. San Antonio Consortium"/>
    <x v="2"/>
    <n v="3"/>
    <x v="253"/>
    <s v="MOE"/>
    <s v="AEBG Block Grant Funding"/>
    <s v="MOE"/>
    <n v="2090958"/>
  </r>
  <r>
    <s v="Los Angeles"/>
    <x v="33"/>
    <s v="Mt. San Antonio Consortium"/>
    <x v="2"/>
    <n v="3"/>
    <x v="253"/>
    <s v="WIA Title II 2014 (All Grantees)"/>
    <s v="Other"/>
    <s v="WIA Title II 2014 (All Grantees)"/>
    <n v="218434"/>
  </r>
  <r>
    <s v="Los Angeles"/>
    <x v="33"/>
    <s v="Mt. San Antonio Consortium"/>
    <x v="2"/>
    <n v="3"/>
    <x v="254"/>
    <s v="MOE"/>
    <s v="AEBG Block Grant Funding"/>
    <s v="MOE"/>
    <n v="6339"/>
  </r>
  <r>
    <s v="Los Angeles"/>
    <x v="33"/>
    <s v="Mt. San Antonio Consortium"/>
    <x v="2"/>
    <n v="3"/>
    <x v="255"/>
    <s v="MOE"/>
    <s v="AEBG Block Grant Funding"/>
    <s v="MOE"/>
    <n v="1625477"/>
  </r>
  <r>
    <s v="Los Angeles"/>
    <x v="33"/>
    <s v="Mt. San Antonio Consortium"/>
    <x v="2"/>
    <n v="3"/>
    <x v="256"/>
    <s v="CalWORKS Adult/ROC/P"/>
    <s v="CalWORKS"/>
    <s v="CalWORKS Adult/ROC/P"/>
    <n v="4185"/>
  </r>
  <r>
    <s v="Los Angeles"/>
    <x v="33"/>
    <s v="Mt. San Antonio Consortium"/>
    <x v="2"/>
    <n v="3"/>
    <x v="256"/>
    <s v="MOE"/>
    <s v="AEBG Block Grant Funding"/>
    <s v="MOE"/>
    <n v="2914992"/>
  </r>
  <r>
    <s v="Los Angeles"/>
    <x v="33"/>
    <s v="Mt. San Antonio Consortium"/>
    <x v="2"/>
    <n v="3"/>
    <x v="256"/>
    <s v="Adult Perkins K-12/COE/JPA"/>
    <s v="Other"/>
    <s v="Adult Perkins K-12/COE/JPA"/>
    <n v="451"/>
  </r>
  <r>
    <s v="Los Angeles"/>
    <x v="33"/>
    <s v="Mt. San Antonio Consortium"/>
    <x v="2"/>
    <n v="3"/>
    <x v="257"/>
    <s v="Adult Perkins K-12/COE/JPA"/>
    <s v="Other"/>
    <s v="Adult Perkins K-12/COE/JPA"/>
    <n v="465777"/>
  </r>
  <r>
    <s v="Los Angeles"/>
    <x v="33"/>
    <s v="Mt. San Antonio Consortium"/>
    <x v="2"/>
    <n v="3"/>
    <x v="257"/>
    <s v="Adult Correctional Funds (K-12 Only)"/>
    <s v="Other"/>
    <s v="Adult Correctional Funds (K-12 Only)"/>
    <n v="3682766"/>
  </r>
  <r>
    <s v="Los Angeles"/>
    <x v="33"/>
    <s v="Mt. San Antonio Consortium"/>
    <x v="2"/>
    <n v="3"/>
    <x v="257"/>
    <s v="MOE"/>
    <s v="AEBG Block Grant Funding"/>
    <s v="MOE"/>
    <n v="15114338"/>
  </r>
  <r>
    <s v="Los Angeles"/>
    <x v="33"/>
    <s v="Mt. San Antonio Consortium"/>
    <x v="2"/>
    <n v="3"/>
    <x v="257"/>
    <s v="CalWORKS Adult/ROC/P"/>
    <s v="CalWORKS"/>
    <s v="CalWORKS Adult/ROC/P"/>
    <n v="157141"/>
  </r>
  <r>
    <s v="Los Angeles"/>
    <x v="33"/>
    <s v="Mt. San Antonio Consortium"/>
    <x v="2"/>
    <n v="3"/>
    <x v="257"/>
    <s v="WIA Title II 2014 (All Grantees)"/>
    <s v="Other"/>
    <s v="WIA Title II 2014 (All Grantees)"/>
    <n v="669434"/>
  </r>
  <r>
    <s v="Los Angeles"/>
    <x v="33"/>
    <s v="Mt. San Antonio Consortium"/>
    <x v="2"/>
    <n v="3"/>
    <x v="258"/>
    <s v="MOE"/>
    <s v="AEBG Block Grant Funding"/>
    <s v="MOE"/>
    <n v="1551131"/>
  </r>
  <r>
    <s v="Los Angeles"/>
    <x v="33"/>
    <s v="Mt. San Antonio Consortium"/>
    <x v="2"/>
    <n v="3"/>
    <x v="258"/>
    <s v="Adult Perkins K-12/COE/JPA"/>
    <s v="Other"/>
    <s v="Adult Perkins K-12/COE/JPA"/>
    <n v="9193"/>
  </r>
  <r>
    <s v="Los Angeles"/>
    <x v="33"/>
    <s v="Mt. San Antonio Consortium"/>
    <x v="2"/>
    <n v="3"/>
    <x v="258"/>
    <s v="CalWORKS Adult/ROC/P"/>
    <s v="CalWORKS"/>
    <s v="CalWORKS Adult/ROC/P"/>
    <n v="116889"/>
  </r>
  <r>
    <s v="Los Angeles"/>
    <x v="33"/>
    <s v="Mt. San Antonio Consortium"/>
    <x v="2"/>
    <n v="3"/>
    <x v="258"/>
    <s v="WIA Title II 2014 (All Grantees)"/>
    <s v="Other"/>
    <s v="WIA Title II 2014 (All Grantees)"/>
    <n v="240293"/>
  </r>
  <r>
    <s v="Los Angeles"/>
    <x v="33"/>
    <s v="Mt. San Antonio Consortium"/>
    <x v="2"/>
    <n v="3"/>
    <x v="259"/>
    <s v="MOE"/>
    <s v="AEBG Block Grant Funding"/>
    <s v="MOE"/>
    <n v="1306557"/>
  </r>
  <r>
    <s v="Los Angeles"/>
    <x v="33"/>
    <s v="Mt. San Antonio Consortium"/>
    <x v="2"/>
    <n v="3"/>
    <x v="259"/>
    <s v="CalWORKS Adult/ROC/P"/>
    <s v="CalWORKS"/>
    <s v="CalWORKS Adult/ROC/P"/>
    <n v="36386"/>
  </r>
  <r>
    <s v="Los Angeles"/>
    <x v="33"/>
    <s v="Mt. San Antonio Consortium"/>
    <x v="2"/>
    <n v="3"/>
    <x v="259"/>
    <s v="WIA Title II 2014 (All Grantees)"/>
    <s v="Other"/>
    <s v="WIA Title II 2014 (All Grantees)"/>
    <n v="369450"/>
  </r>
  <r>
    <s v="Los Angeles"/>
    <x v="33"/>
    <s v="Mt. San Antonio Consortium"/>
    <x v="2"/>
    <n v="3"/>
    <x v="260"/>
    <s v="MOE"/>
    <s v="AEBG Block Grant Funding"/>
    <s v="MOE"/>
    <n v="61478"/>
  </r>
  <r>
    <s v="Riverside"/>
    <x v="34"/>
    <s v="Mt. San Jacinto Consortium"/>
    <x v="2"/>
    <n v="3"/>
    <x v="261"/>
    <s v="MOE"/>
    <s v="AEBG Block Grant Funding"/>
    <s v="MOE"/>
    <n v="89003"/>
  </r>
  <r>
    <s v="Riverside"/>
    <x v="34"/>
    <s v="Mt. San Jacinto Consortium"/>
    <x v="2"/>
    <n v="3"/>
    <x v="261"/>
    <s v="CalWORKS Adult/ROC/P"/>
    <s v="CalWORKS"/>
    <s v="CalWORKS Adult/ROC/P"/>
    <n v="1538"/>
  </r>
  <r>
    <s v="Riverside"/>
    <x v="34"/>
    <s v="Mt. San Jacinto Consortium"/>
    <x v="2"/>
    <n v="3"/>
    <x v="262"/>
    <s v="MOE"/>
    <s v="AEBG Block Grant Funding"/>
    <s v="MOE"/>
    <n v="369383"/>
  </r>
  <r>
    <s v="Riverside"/>
    <x v="34"/>
    <s v="Mt. San Jacinto Consortium"/>
    <x v="2"/>
    <n v="3"/>
    <x v="262"/>
    <s v="CalWORKS Adult/ROC/P"/>
    <s v="CalWORKS"/>
    <s v="CalWORKS Adult/ROC/P"/>
    <n v="67625"/>
  </r>
  <r>
    <s v="Riverside"/>
    <x v="34"/>
    <s v="Mt. San Jacinto Consortium"/>
    <x v="2"/>
    <n v="3"/>
    <x v="262"/>
    <s v="WIA Title II 2014 (All Grantees)"/>
    <s v="Other"/>
    <s v="WIA Title II 2014 (All Grantees)"/>
    <n v="136967"/>
  </r>
  <r>
    <s v="Riverside"/>
    <x v="34"/>
    <s v="Mt. San Jacinto Consortium"/>
    <x v="2"/>
    <n v="3"/>
    <x v="263"/>
    <s v="MOE"/>
    <s v="AEBG Block Grant Funding"/>
    <s v="MOE"/>
    <n v="474991"/>
  </r>
  <r>
    <s v="Riverside"/>
    <x v="34"/>
    <s v="Mt. San Jacinto Consortium"/>
    <x v="2"/>
    <n v="3"/>
    <x v="263"/>
    <s v="CalWORKS Adult/ROC/P"/>
    <s v="CalWORKS"/>
    <s v="CalWORKS Adult/ROC/P"/>
    <n v="26653"/>
  </r>
  <r>
    <s v="Riverside"/>
    <x v="34"/>
    <s v="Mt. San Jacinto Consortium"/>
    <x v="2"/>
    <n v="3"/>
    <x v="264"/>
    <s v="MOE"/>
    <s v="AEBG Block Grant Funding"/>
    <s v="MOE"/>
    <n v="261111"/>
  </r>
  <r>
    <s v="Riverside"/>
    <x v="34"/>
    <s v="Mt. San Jacinto Consortium"/>
    <x v="2"/>
    <n v="3"/>
    <x v="264"/>
    <s v="CalWORKS Adult/ROC/P"/>
    <s v="CalWORKS"/>
    <s v="CalWORKS Adult/ROC/P"/>
    <n v="15040"/>
  </r>
  <r>
    <s v="Riverside"/>
    <x v="34"/>
    <s v="Mt. San Jacinto Consortium"/>
    <x v="2"/>
    <n v="3"/>
    <x v="264"/>
    <s v="WIA Title II 2014 (All Grantees)"/>
    <s v="Other"/>
    <s v="WIA Title II 2014 (All Grantees)"/>
    <n v="523262"/>
  </r>
  <r>
    <s v="Riverside"/>
    <x v="34"/>
    <s v="Mt. San Jacinto Consortium"/>
    <x v="2"/>
    <n v="3"/>
    <x v="265"/>
    <s v="MOE"/>
    <s v="AEBG Block Grant Funding"/>
    <s v="MOE"/>
    <n v="220008"/>
  </r>
  <r>
    <s v="Riverside"/>
    <x v="34"/>
    <s v="Mt. San Jacinto Consortium"/>
    <x v="2"/>
    <n v="3"/>
    <x v="265"/>
    <s v="CalWORKS Adult/ROC/P"/>
    <s v="CalWORKS"/>
    <s v="CalWORKS Adult/ROC/P"/>
    <n v="4108"/>
  </r>
  <r>
    <s v="Riverside"/>
    <x v="34"/>
    <s v="Mt. San Jacinto Consortium"/>
    <x v="2"/>
    <n v="3"/>
    <x v="265"/>
    <s v="WIA Title II 2014 (All Grantees)"/>
    <s v="Other"/>
    <s v="WIA Title II 2014 (All Grantees)"/>
    <n v="147703"/>
  </r>
  <r>
    <s v="Riverside"/>
    <x v="34"/>
    <s v="Mt. San Jacinto Consortium"/>
    <x v="2"/>
    <n v="3"/>
    <x v="266"/>
    <s v="MOE"/>
    <s v="AEBG Block Grant Funding"/>
    <s v="MOE"/>
    <n v="121173"/>
  </r>
  <r>
    <s v="Riverside"/>
    <x v="34"/>
    <s v="Mt. San Jacinto Consortium"/>
    <x v="2"/>
    <n v="3"/>
    <x v="266"/>
    <s v="CalWORKS Adult/ROC/P"/>
    <s v="CalWORKS"/>
    <s v="CalWORKS Adult/ROC/P"/>
    <n v="8040"/>
  </r>
  <r>
    <s v="Riverside"/>
    <x v="34"/>
    <s v="Mt. San Jacinto Consortium"/>
    <x v="2"/>
    <n v="3"/>
    <x v="267"/>
    <s v="MOE"/>
    <s v="AEBG Block Grant Funding"/>
    <s v="MOE"/>
    <n v="85697"/>
  </r>
  <r>
    <s v="Riverside"/>
    <x v="34"/>
    <s v="Mt. San Jacinto Consortium"/>
    <x v="2"/>
    <n v="3"/>
    <x v="267"/>
    <s v="CalWORKS Adult/ROC/P"/>
    <s v="CalWORKS"/>
    <s v="CalWORKS Adult/ROC/P"/>
    <n v="468"/>
  </r>
  <r>
    <s v="Riverside"/>
    <x v="34"/>
    <s v="Mt. San Jacinto Consortium"/>
    <x v="2"/>
    <n v="3"/>
    <x v="268"/>
    <s v="MOE"/>
    <s v="AEBG Block Grant Funding"/>
    <s v="MOE"/>
    <n v="91893"/>
  </r>
  <r>
    <s v="Napa"/>
    <x v="35"/>
    <s v="Napa Valley Consortium"/>
    <x v="2"/>
    <n v="3"/>
    <x v="269"/>
    <s v="MOE"/>
    <s v="AEBG Block Grant Funding"/>
    <s v="MOE"/>
    <n v="1927237"/>
  </r>
  <r>
    <s v="Napa"/>
    <x v="35"/>
    <s v="Napa Valley Consortium"/>
    <x v="2"/>
    <n v="3"/>
    <x v="269"/>
    <s v="Adult Perkins K-12/COE/JPA"/>
    <s v="Other"/>
    <s v="Adult Perkins K-12/COE/JPA"/>
    <n v="30351"/>
  </r>
  <r>
    <s v="Napa"/>
    <x v="35"/>
    <s v="Napa Valley Consortium"/>
    <x v="2"/>
    <n v="3"/>
    <x v="269"/>
    <s v="WIA Title II 2014 (All Grantees)"/>
    <s v="Other"/>
    <s v="WIA Title II 2014 (All Grantees)"/>
    <n v="412197"/>
  </r>
  <r>
    <s v="Alameda"/>
    <x v="37"/>
    <s v="Southern Alameda Consortium"/>
    <x v="2"/>
    <n v="3"/>
    <x v="270"/>
    <s v="MOE"/>
    <s v="AEBG Block Grant Funding"/>
    <s v="MOE"/>
    <n v="2927126"/>
  </r>
  <r>
    <s v="Alameda"/>
    <x v="37"/>
    <s v="Southern Alameda Consortium"/>
    <x v="2"/>
    <n v="3"/>
    <x v="270"/>
    <s v="CalWORKS Adult/ROC/P"/>
    <s v="CalWORKS"/>
    <s v="CalWORKS Adult/ROC/P"/>
    <n v="7548"/>
  </r>
  <r>
    <s v="Alameda"/>
    <x v="37"/>
    <s v="Southern Alameda Consortium"/>
    <x v="2"/>
    <n v="3"/>
    <x v="270"/>
    <s v="WIA Title II 2014 (All Grantees)"/>
    <s v="Other"/>
    <s v="WIA Title II 2014 (All Grantees)"/>
    <n v="533247"/>
  </r>
  <r>
    <s v="Alameda"/>
    <x v="37"/>
    <s v="Southern Alameda Consortium"/>
    <x v="2"/>
    <n v="3"/>
    <x v="271"/>
    <s v="MOE"/>
    <s v="AEBG Block Grant Funding"/>
    <s v="MOE"/>
    <n v="194966"/>
  </r>
  <r>
    <s v="Alameda"/>
    <x v="37"/>
    <s v="Southern Alameda Consortium"/>
    <x v="2"/>
    <n v="3"/>
    <x v="271"/>
    <s v="CalWORKS Adult/ROC/P"/>
    <s v="CalWORKS"/>
    <s v="CalWORKS Adult/ROC/P"/>
    <n v="55635"/>
  </r>
  <r>
    <s v="Alameda"/>
    <x v="37"/>
    <s v="Southern Alameda Consortium"/>
    <x v="2"/>
    <n v="3"/>
    <x v="271"/>
    <s v="WIA Title II 2014 (All Grantees)"/>
    <s v="Other"/>
    <s v="WIA Title II 2014 (All Grantees)"/>
    <n v="182799"/>
  </r>
  <r>
    <s v="Alameda"/>
    <x v="37"/>
    <s v="Southern Alameda Consortium"/>
    <x v="2"/>
    <n v="3"/>
    <x v="272"/>
    <s v="MOE"/>
    <s v="AEBG Block Grant Funding"/>
    <s v="MOE"/>
    <n v="38152"/>
  </r>
  <r>
    <s v="San Diego"/>
    <x v="39"/>
    <s v="San Diego North Adult Education Partnership (Palomar)"/>
    <x v="2"/>
    <n v="3"/>
    <x v="273"/>
    <s v="MOE"/>
    <s v="AEBG Block Grant Funding"/>
    <s v="MOE"/>
    <n v="2011489"/>
  </r>
  <r>
    <s v="San Diego"/>
    <x v="39"/>
    <s v="San Diego North Adult Education Partnership (Palomar)"/>
    <x v="2"/>
    <n v="3"/>
    <x v="273"/>
    <s v="CalWORKS Adult/ROC/P"/>
    <s v="CalWORKS"/>
    <s v="CalWORKS Adult/ROC/P"/>
    <n v="6586"/>
  </r>
  <r>
    <s v="San Diego"/>
    <x v="39"/>
    <s v="San Diego North Adult Education Partnership (Palomar)"/>
    <x v="2"/>
    <n v="3"/>
    <x v="273"/>
    <s v="WIA Title II 2014 (All Grantees)"/>
    <s v="Other"/>
    <s v="WIA Title II 2014 (All Grantees)"/>
    <n v="580043"/>
  </r>
  <r>
    <s v="San Diego"/>
    <x v="39"/>
    <s v="San Diego North Adult Education Partnership (Palomar)"/>
    <x v="2"/>
    <n v="3"/>
    <x v="274"/>
    <s v="MOE"/>
    <s v="AEBG Block Grant Funding"/>
    <s v="MOE"/>
    <n v="815652"/>
  </r>
  <r>
    <s v="San Diego"/>
    <x v="39"/>
    <s v="San Diego North Adult Education Partnership (Palomar)"/>
    <x v="2"/>
    <n v="3"/>
    <x v="274"/>
    <s v="CalWORKS Adult/ROC/P"/>
    <s v="CalWORKS"/>
    <s v="CalWORKS Adult/ROC/P"/>
    <n v="58305"/>
  </r>
  <r>
    <s v="San Diego"/>
    <x v="39"/>
    <s v="San Diego North Adult Education Partnership (Palomar)"/>
    <x v="2"/>
    <n v="3"/>
    <x v="274"/>
    <s v="WIA Title II 2014 (All Grantees)"/>
    <s v="Other"/>
    <s v="WIA Title II 2014 (All Grantees)"/>
    <n v="274641"/>
  </r>
  <r>
    <s v="San Diego"/>
    <x v="39"/>
    <s v="San Diego North Adult Education Partnership (Palomar)"/>
    <x v="2"/>
    <n v="3"/>
    <x v="275"/>
    <s v="MOE"/>
    <s v="AEBG Block Grant Funding"/>
    <s v="MOE"/>
    <n v="14382"/>
  </r>
  <r>
    <s v="San Diego"/>
    <x v="39"/>
    <s v="San Diego North Adult Education Partnership (Palomar)"/>
    <x v="2"/>
    <n v="3"/>
    <x v="276"/>
    <s v="MOE"/>
    <s v="AEBG Block Grant Funding"/>
    <s v="MOE"/>
    <n v="71224"/>
  </r>
  <r>
    <s v="San Diego"/>
    <x v="39"/>
    <s v="San Diego North Adult Education Partnership (Palomar)"/>
    <x v="2"/>
    <n v="3"/>
    <x v="277"/>
    <s v="MOE"/>
    <s v="AEBG Block Grant Funding"/>
    <s v="MOE"/>
    <n v="1963685"/>
  </r>
  <r>
    <s v="San Diego"/>
    <x v="39"/>
    <s v="San Diego North Adult Education Partnership (Palomar)"/>
    <x v="2"/>
    <n v="3"/>
    <x v="277"/>
    <s v="CalWORKS Adult/ROC/P"/>
    <s v="CalWORKS"/>
    <s v="CalWORKS Adult/ROC/P"/>
    <n v="234163"/>
  </r>
  <r>
    <s v="San Diego"/>
    <x v="39"/>
    <s v="San Diego North Adult Education Partnership (Palomar)"/>
    <x v="2"/>
    <n v="3"/>
    <x v="277"/>
    <s v="WIA Title II 2014 (All Grantees)"/>
    <s v="Other"/>
    <s v="WIA Title II 2014 (All Grantees)"/>
    <n v="789960"/>
  </r>
  <r>
    <s v="Los Angeles"/>
    <x v="40"/>
    <s v="Pasadena Consortium"/>
    <x v="2"/>
    <n v="3"/>
    <x v="278"/>
    <s v="MOE"/>
    <s v="AEBG Block Grant Funding"/>
    <s v="MOE"/>
    <n v="23175"/>
  </r>
  <r>
    <s v="Los Angeles"/>
    <x v="40"/>
    <s v="Pasadena Consortium"/>
    <x v="2"/>
    <n v="3"/>
    <x v="279"/>
    <s v="MOE"/>
    <s v="AEBG Block Grant Funding"/>
    <s v="MOE"/>
    <n v="170979"/>
  </r>
  <r>
    <s v="Alameda"/>
    <x v="41"/>
    <s v="Northern Alameda Consortium"/>
    <x v="2"/>
    <n v="3"/>
    <x v="280"/>
    <s v="MOE"/>
    <s v="AEBG Block Grant Funding"/>
    <s v="MOE"/>
    <n v="480000"/>
  </r>
  <r>
    <s v="Alameda"/>
    <x v="41"/>
    <s v="Northern Alameda Consortium"/>
    <x v="2"/>
    <n v="3"/>
    <x v="280"/>
    <s v="CalWORKS Adult/ROC/P"/>
    <s v="CalWORKS"/>
    <s v="CalWORKS Adult/ROC/P"/>
    <n v="8903"/>
  </r>
  <r>
    <s v="Alameda"/>
    <x v="41"/>
    <s v="Northern Alameda Consortium"/>
    <x v="2"/>
    <n v="3"/>
    <x v="280"/>
    <s v="WIA Title II 2014 (All Grantees)"/>
    <s v="Other"/>
    <s v="WIA Title II 2014 (All Grantees)"/>
    <n v="247821"/>
  </r>
  <r>
    <s v="Alameda"/>
    <x v="41"/>
    <s v="Northern Alameda Consortium"/>
    <x v="2"/>
    <n v="3"/>
    <x v="281"/>
    <s v="MOE"/>
    <s v="AEBG Block Grant Funding"/>
    <s v="MOE"/>
    <n v="2723819"/>
  </r>
  <r>
    <s v="Alameda"/>
    <x v="41"/>
    <s v="Northern Alameda Consortium"/>
    <x v="2"/>
    <n v="3"/>
    <x v="281"/>
    <s v="CalWORKS Adult/ROC/P"/>
    <s v="CalWORKS"/>
    <s v="CalWORKS Adult/ROC/P"/>
    <n v="64157"/>
  </r>
  <r>
    <s v="Alameda"/>
    <x v="41"/>
    <s v="Northern Alameda Consortium"/>
    <x v="2"/>
    <n v="3"/>
    <x v="281"/>
    <s v="WIA Title II 2014 (All Grantees)"/>
    <s v="Other"/>
    <s v="WIA Title II 2014 (All Grantees)"/>
    <n v="852870"/>
  </r>
  <r>
    <s v="Alameda"/>
    <x v="41"/>
    <s v="Northern Alameda Consortium"/>
    <x v="2"/>
    <n v="3"/>
    <x v="282"/>
    <s v="MOE"/>
    <s v="AEBG Block Grant Funding"/>
    <s v="MOE"/>
    <n v="1432584"/>
  </r>
  <r>
    <s v="Alameda"/>
    <x v="41"/>
    <s v="Northern Alameda Consortium"/>
    <x v="2"/>
    <n v="3"/>
    <x v="282"/>
    <s v="CalWORKS Adult/ROC/P"/>
    <s v="CalWORKS"/>
    <s v="CalWORKS Adult/ROC/P"/>
    <n v="19214"/>
  </r>
  <r>
    <s v="Alameda"/>
    <x v="41"/>
    <s v="Northern Alameda Consortium"/>
    <x v="2"/>
    <n v="3"/>
    <x v="282"/>
    <s v="WIA Title II 2014 (All Grantees)"/>
    <s v="Other"/>
    <s v="WIA Title II 2014 (All Grantees)"/>
    <n v="331790"/>
  </r>
  <r>
    <s v="Alameda"/>
    <x v="41"/>
    <s v="Northern Alameda Consortium"/>
    <x v="2"/>
    <n v="3"/>
    <x v="283"/>
    <s v="MOE"/>
    <s v="AEBG Block Grant Funding"/>
    <s v="MOE"/>
    <n v="285463"/>
  </r>
  <r>
    <s v="Orange"/>
    <x v="42"/>
    <s v="Rancho Santiago Consortium"/>
    <x v="2"/>
    <n v="3"/>
    <x v="284"/>
    <s v="MOE"/>
    <s v="AEBG Block Grant Funding"/>
    <s v="MOE"/>
    <n v="6722"/>
  </r>
  <r>
    <s v="Del Norte"/>
    <x v="43"/>
    <s v="North Coast Consortium"/>
    <x v="2"/>
    <n v="3"/>
    <x v="285"/>
    <s v="MOE"/>
    <s v="AEBG Block Grant Funding"/>
    <s v="MOE"/>
    <n v="34711"/>
  </r>
  <r>
    <s v="Humboldt"/>
    <x v="43"/>
    <s v="North Coast Consortium"/>
    <x v="2"/>
    <n v="3"/>
    <x v="286"/>
    <s v="WIA Title II 2014 (All Grantees)"/>
    <s v="Other"/>
    <s v="WIA Title II 2014 (All Grantees)"/>
    <n v="29505"/>
  </r>
  <r>
    <s v="Humboldt"/>
    <x v="43"/>
    <s v="North Coast Consortium"/>
    <x v="2"/>
    <n v="3"/>
    <x v="286"/>
    <s v="Adult Correctional Funds (K-12 Only)"/>
    <s v="Other"/>
    <s v="Adult Correctional Funds (K-12 Only)"/>
    <n v="55091"/>
  </r>
  <r>
    <s v="Humboldt"/>
    <x v="43"/>
    <s v="North Coast Consortium"/>
    <x v="2"/>
    <n v="3"/>
    <x v="286"/>
    <s v="MOE"/>
    <s v="AEBG Block Grant Funding"/>
    <s v="MOE"/>
    <n v="252579"/>
  </r>
  <r>
    <s v="Mendocino"/>
    <x v="43"/>
    <s v="North Coast Consortium"/>
    <x v="2"/>
    <n v="3"/>
    <x v="287"/>
    <s v="MOE"/>
    <s v="AEBG Block Grant Funding"/>
    <s v="MOE"/>
    <n v="35139"/>
  </r>
  <r>
    <s v="Los Angeles"/>
    <x v="44"/>
    <s v="Rio Hondo Consortium"/>
    <x v="2"/>
    <n v="3"/>
    <x v="288"/>
    <s v="MOE"/>
    <s v="AEBG Block Grant Funding"/>
    <s v="MOE"/>
    <n v="8584772"/>
  </r>
  <r>
    <s v="Los Angeles"/>
    <x v="44"/>
    <s v="Rio Hondo Consortium"/>
    <x v="2"/>
    <n v="3"/>
    <x v="288"/>
    <s v="Adult Perkins K-12/COE/JPA"/>
    <s v="Other"/>
    <s v="Adult Perkins K-12/COE/JPA"/>
    <n v="105062"/>
  </r>
  <r>
    <s v="Los Angeles"/>
    <x v="44"/>
    <s v="Rio Hondo Consortium"/>
    <x v="2"/>
    <n v="3"/>
    <x v="288"/>
    <s v="CalWORKS Adult/ROC/P"/>
    <s v="CalWORKS"/>
    <s v="CalWORKS Adult/ROC/P"/>
    <n v="84688"/>
  </r>
  <r>
    <s v="Los Angeles"/>
    <x v="44"/>
    <s v="Rio Hondo Consortium"/>
    <x v="2"/>
    <n v="3"/>
    <x v="288"/>
    <s v="WIA Title II 2014 (All Grantees)"/>
    <s v="Other"/>
    <s v="WIA Title II 2014 (All Grantees)"/>
    <n v="1524204"/>
  </r>
  <r>
    <s v="Los Angeles"/>
    <x v="44"/>
    <s v="Rio Hondo Consortium"/>
    <x v="2"/>
    <n v="3"/>
    <x v="289"/>
    <s v="MOE"/>
    <s v="AEBG Block Grant Funding"/>
    <s v="MOE"/>
    <n v="468567"/>
  </r>
  <r>
    <s v="Los Angeles"/>
    <x v="44"/>
    <s v="Rio Hondo Consortium"/>
    <x v="2"/>
    <n v="3"/>
    <x v="289"/>
    <s v="CalWORKS Adult/ROC/P"/>
    <s v="CalWORKS"/>
    <s v="CalWORKS Adult/ROC/P"/>
    <n v="4185"/>
  </r>
  <r>
    <s v="Los Angeles"/>
    <x v="44"/>
    <s v="Rio Hondo Consortium"/>
    <x v="2"/>
    <n v="3"/>
    <x v="290"/>
    <s v="MOE"/>
    <s v="AEBG Block Grant Funding"/>
    <s v="MOE"/>
    <n v="2519628"/>
  </r>
  <r>
    <s v="Los Angeles"/>
    <x v="44"/>
    <s v="Rio Hondo Consortium"/>
    <x v="2"/>
    <n v="3"/>
    <x v="290"/>
    <s v="Adult Perkins K-12/COE/JPA"/>
    <s v="Other"/>
    <s v="Adult Perkins K-12/COE/JPA"/>
    <n v="40055"/>
  </r>
  <r>
    <s v="Los Angeles"/>
    <x v="44"/>
    <s v="Rio Hondo Consortium"/>
    <x v="2"/>
    <n v="3"/>
    <x v="290"/>
    <s v="CalWORKS Adult/ROC/P"/>
    <s v="CalWORKS"/>
    <s v="CalWORKS Adult/ROC/P"/>
    <n v="52487"/>
  </r>
  <r>
    <s v="Los Angeles"/>
    <x v="44"/>
    <s v="Rio Hondo Consortium"/>
    <x v="2"/>
    <n v="3"/>
    <x v="290"/>
    <s v="WIA Title II 2014 (All Grantees)"/>
    <s v="Other"/>
    <s v="WIA Title II 2014 (All Grantees)"/>
    <n v="421517"/>
  </r>
  <r>
    <s v="Riverside"/>
    <x v="45"/>
    <s v="Riverside About Students Consortium"/>
    <x v="2"/>
    <n v="3"/>
    <x v="291"/>
    <s v="MOE"/>
    <s v="AEBG Block Grant Funding"/>
    <s v="MOE"/>
    <n v="133495"/>
  </r>
  <r>
    <s v="Riverside"/>
    <x v="45"/>
    <s v="Riverside About Students Consortium"/>
    <x v="2"/>
    <n v="3"/>
    <x v="292"/>
    <s v="MOE"/>
    <s v="AEBG Block Grant Funding"/>
    <s v="MOE"/>
    <n v="441645"/>
  </r>
  <r>
    <s v="Riverside"/>
    <x v="45"/>
    <s v="Riverside About Students Consortium"/>
    <x v="2"/>
    <n v="3"/>
    <x v="292"/>
    <s v="CalWORKS Adult/ROC/P"/>
    <s v="CalWORKS"/>
    <s v="CalWORKS Adult/ROC/P"/>
    <n v="169874"/>
  </r>
  <r>
    <s v="Riverside"/>
    <x v="45"/>
    <s v="Riverside About Students Consortium"/>
    <x v="2"/>
    <n v="3"/>
    <x v="292"/>
    <s v="WIA Title II 2014 (All Grantees)"/>
    <s v="Other"/>
    <s v="WIA Title II 2014 (All Grantees)"/>
    <n v="807358"/>
  </r>
  <r>
    <s v="Riverside"/>
    <x v="45"/>
    <s v="Riverside About Students Consortium"/>
    <x v="2"/>
    <n v="3"/>
    <x v="293"/>
    <s v="MOE"/>
    <s v="AEBG Block Grant Funding"/>
    <s v="MOE"/>
    <n v="503695"/>
  </r>
  <r>
    <s v="Riverside"/>
    <x v="45"/>
    <s v="Riverside About Students Consortium"/>
    <x v="2"/>
    <n v="3"/>
    <x v="293"/>
    <s v="CalWORKS Adult/ROC/P"/>
    <s v="CalWORKS"/>
    <s v="CalWORKS Adult/ROC/P"/>
    <n v="12285"/>
  </r>
  <r>
    <s v="Riverside"/>
    <x v="45"/>
    <s v="Riverside About Students Consortium"/>
    <x v="2"/>
    <n v="3"/>
    <x v="293"/>
    <s v="WIA Title II 2014 (All Grantees)"/>
    <s v="Other"/>
    <s v="WIA Title II 2014 (All Grantees)"/>
    <n v="105812"/>
  </r>
  <r>
    <s v="Riverside"/>
    <x v="45"/>
    <s v="Riverside About Students Consortium"/>
    <x v="2"/>
    <n v="3"/>
    <x v="294"/>
    <s v="MOE"/>
    <s v="AEBG Block Grant Funding"/>
    <s v="MOE"/>
    <n v="258444"/>
  </r>
  <r>
    <s v="Riverside"/>
    <x v="45"/>
    <s v="Riverside About Students Consortium"/>
    <x v="2"/>
    <n v="3"/>
    <x v="294"/>
    <s v="CalWORKS Adult/ROC/P"/>
    <s v="CalWORKS"/>
    <s v="CalWORKS Adult/ROC/P"/>
    <n v="22107"/>
  </r>
  <r>
    <s v="Riverside"/>
    <x v="45"/>
    <s v="Riverside About Students Consortium"/>
    <x v="2"/>
    <n v="3"/>
    <x v="294"/>
    <s v="WIA Title II 2014 (All Grantees)"/>
    <s v="Other"/>
    <s v="WIA Title II 2014 (All Grantees)"/>
    <n v="557110"/>
  </r>
  <r>
    <s v="Riverside"/>
    <x v="45"/>
    <s v="Riverside About Students Consortium"/>
    <x v="2"/>
    <n v="3"/>
    <x v="295"/>
    <s v="MOE"/>
    <s v="AEBG Block Grant Funding"/>
    <s v="MOE"/>
    <n v="2550548"/>
  </r>
  <r>
    <s v="Riverside"/>
    <x v="45"/>
    <s v="Riverside About Students Consortium"/>
    <x v="2"/>
    <n v="3"/>
    <x v="295"/>
    <s v="CalWORKS Adult/ROC/P"/>
    <s v="CalWORKS"/>
    <s v="CalWORKS Adult/ROC/P"/>
    <n v="133361"/>
  </r>
  <r>
    <s v="Riverside"/>
    <x v="45"/>
    <s v="Riverside About Students Consortium"/>
    <x v="2"/>
    <n v="3"/>
    <x v="295"/>
    <s v="WIA Title II 2014 (All Grantees)"/>
    <s v="Other"/>
    <s v="WIA Title II 2014 (All Grantees)"/>
    <n v="917980"/>
  </r>
  <r>
    <s v="San Bernardino"/>
    <x v="46"/>
    <s v="San Bernardino Consortium"/>
    <x v="2"/>
    <n v="3"/>
    <x v="296"/>
    <s v="MOE"/>
    <s v="AEBG Block Grant Funding"/>
    <s v="MOE"/>
    <n v="139311"/>
  </r>
  <r>
    <s v="San Bernardino"/>
    <x v="46"/>
    <s v="San Bernardino Consortium"/>
    <x v="2"/>
    <n v="3"/>
    <x v="296"/>
    <s v="CalWORKS Adult/ROC/P"/>
    <s v="CalWORKS"/>
    <s v="CalWORKS Adult/ROC/P"/>
    <n v="38744"/>
  </r>
  <r>
    <s v="San Bernardino"/>
    <x v="46"/>
    <s v="San Bernardino Consortium"/>
    <x v="2"/>
    <n v="3"/>
    <x v="296"/>
    <s v="WIA Title II 2014 (All Grantees)"/>
    <s v="Other"/>
    <s v="WIA Title II 2014 (All Grantees)"/>
    <n v="163557"/>
  </r>
  <r>
    <s v="San Bernardino"/>
    <x v="46"/>
    <s v="San Bernardino Consortium"/>
    <x v="2"/>
    <n v="3"/>
    <x v="297"/>
    <s v="MOE"/>
    <s v="AEBG Block Grant Funding"/>
    <s v="MOE"/>
    <n v="535130"/>
  </r>
  <r>
    <s v="San Bernardino"/>
    <x v="46"/>
    <s v="San Bernardino Consortium"/>
    <x v="2"/>
    <n v="3"/>
    <x v="298"/>
    <s v="MOE"/>
    <s v="AEBG Block Grant Funding"/>
    <s v="MOE"/>
    <n v="5926321"/>
  </r>
  <r>
    <s v="San Bernardino"/>
    <x v="46"/>
    <s v="San Bernardino Consortium"/>
    <x v="2"/>
    <n v="3"/>
    <x v="298"/>
    <s v="CalWORKS Adult/ROC/P"/>
    <s v="CalWORKS"/>
    <s v="CalWORKS Adult/ROC/P"/>
    <n v="311130"/>
  </r>
  <r>
    <s v="San Bernardino"/>
    <x v="46"/>
    <s v="San Bernardino Consortium"/>
    <x v="2"/>
    <n v="3"/>
    <x v="298"/>
    <s v="WIA Title II 2014 (All Grantees)"/>
    <s v="Other"/>
    <s v="WIA Title II 2014 (All Grantees)"/>
    <n v="1110008"/>
  </r>
  <r>
    <s v="San Bernardino"/>
    <x v="46"/>
    <s v="San Bernardino Consortium"/>
    <x v="2"/>
    <n v="3"/>
    <x v="299"/>
    <s v="WIA Title II 2014 (All Grantees)"/>
    <s v="Other"/>
    <s v="WIA Title II 2014 (All Grantees)"/>
    <n v="165287"/>
  </r>
  <r>
    <s v="San Bernardino"/>
    <x v="46"/>
    <s v="San Bernardino Consortium"/>
    <x v="2"/>
    <n v="3"/>
    <x v="299"/>
    <s v="MOE"/>
    <s v="AEBG Block Grant Funding"/>
    <s v="MOE"/>
    <n v="271996"/>
  </r>
  <r>
    <s v="San Diego"/>
    <x v="47"/>
    <s v="San Diego Adult Education Regional Consortium"/>
    <x v="2"/>
    <n v="3"/>
    <x v="300"/>
    <s v="MOE"/>
    <s v="AEBG Block Grant Funding"/>
    <s v="MOE"/>
    <n v="680628"/>
  </r>
  <r>
    <s v="San Joaquin"/>
    <x v="49"/>
    <s v="Delta Sierra Alliance Consortium"/>
    <x v="2"/>
    <n v="3"/>
    <x v="301"/>
    <s v="MOE"/>
    <s v="AEBG Block Grant Funding"/>
    <s v="MOE"/>
    <n v="1069090"/>
  </r>
  <r>
    <s v="San Joaquin"/>
    <x v="49"/>
    <s v="Delta Sierra Alliance Consortium"/>
    <x v="2"/>
    <n v="3"/>
    <x v="301"/>
    <s v="CalWORKS Adult/ROC/P"/>
    <s v="CalWORKS"/>
    <s v="CalWORKS Adult/ROC/P"/>
    <n v="4315"/>
  </r>
  <r>
    <s v="San Joaquin"/>
    <x v="49"/>
    <s v="Delta Sierra Alliance Consortium"/>
    <x v="2"/>
    <n v="3"/>
    <x v="302"/>
    <s v="MOE"/>
    <s v="AEBG Block Grant Funding"/>
    <s v="MOE"/>
    <n v="951106"/>
  </r>
  <r>
    <s v="San Joaquin"/>
    <x v="49"/>
    <s v="Delta Sierra Alliance Consortium"/>
    <x v="2"/>
    <n v="3"/>
    <x v="302"/>
    <s v="CalWORKS Adult/ROC/P"/>
    <s v="CalWORKS"/>
    <s v="CalWORKS Adult/ROC/P"/>
    <n v="14377"/>
  </r>
  <r>
    <s v="San Joaquin"/>
    <x v="49"/>
    <s v="Delta Sierra Alliance Consortium"/>
    <x v="2"/>
    <n v="3"/>
    <x v="303"/>
    <s v="MOE"/>
    <s v="AEBG Block Grant Funding"/>
    <s v="MOE"/>
    <n v="2293596"/>
  </r>
  <r>
    <s v="San Joaquin"/>
    <x v="49"/>
    <s v="Delta Sierra Alliance Consortium"/>
    <x v="2"/>
    <n v="3"/>
    <x v="303"/>
    <s v="CalWORKS Adult/ROC/P"/>
    <s v="CalWORKS"/>
    <s v="CalWORKS Adult/ROC/P"/>
    <n v="52550"/>
  </r>
  <r>
    <s v="San Joaquin"/>
    <x v="49"/>
    <s v="Delta Sierra Alliance Consortium"/>
    <x v="2"/>
    <n v="3"/>
    <x v="303"/>
    <s v="WIA Title II 2014 (All Grantees)"/>
    <s v="Other"/>
    <s v="WIA Title II 2014 (All Grantees)"/>
    <n v="1117281"/>
  </r>
  <r>
    <s v="San Joaquin"/>
    <x v="49"/>
    <s v="Delta Sierra Alliance Consortium"/>
    <x v="2"/>
    <n v="3"/>
    <x v="304"/>
    <s v="MOE"/>
    <s v="AEBG Block Grant Funding"/>
    <s v="MOE"/>
    <n v="334430"/>
  </r>
  <r>
    <s v="San Joaquin"/>
    <x v="49"/>
    <s v="Delta Sierra Alliance Consortium"/>
    <x v="2"/>
    <n v="3"/>
    <x v="304"/>
    <s v="WIA Title II 2014 (All Grantees)"/>
    <s v="Other"/>
    <s v="WIA Title II 2014 (All Grantees)"/>
    <n v="161639"/>
  </r>
  <r>
    <s v="Santa Clara "/>
    <x v="50"/>
    <s v="South Bay Consortium (San Jose)"/>
    <x v="2"/>
    <n v="3"/>
    <x v="305"/>
    <s v="MOE"/>
    <s v="AEBG Block Grant Funding"/>
    <s v="MOE"/>
    <n v="5702193"/>
  </r>
  <r>
    <s v="Santa Clara "/>
    <x v="50"/>
    <s v="South Bay Consortium (San Jose)"/>
    <x v="2"/>
    <n v="3"/>
    <x v="305"/>
    <s v="CalWORKS Adult/ROC/P"/>
    <s v="CalWORKS"/>
    <s v="CalWORKS Adult/ROC/P"/>
    <n v="58147"/>
  </r>
  <r>
    <s v="Santa Clara "/>
    <x v="50"/>
    <s v="South Bay Consortium (San Jose)"/>
    <x v="2"/>
    <n v="3"/>
    <x v="305"/>
    <s v="WIA Title II 2014 (All Grantees)"/>
    <s v="Other"/>
    <s v="WIA Title II 2014 (All Grantees)"/>
    <n v="783596"/>
  </r>
  <r>
    <s v="Santa Clara "/>
    <x v="50"/>
    <s v="South Bay Consortium (San Jose)"/>
    <x v="2"/>
    <n v="3"/>
    <x v="305"/>
    <s v="Adult Perkins K-12/COE/JPA"/>
    <s v="Other"/>
    <s v="Adult Perkins K-12/COE/JPA"/>
    <n v="8974"/>
  </r>
  <r>
    <s v="Santa Clara "/>
    <x v="50"/>
    <s v="South Bay Consortium (San Jose)"/>
    <x v="2"/>
    <n v="3"/>
    <x v="306"/>
    <s v="Adult Correctional Funds (K-12 Only)"/>
    <s v="Other"/>
    <s v="Adult Correctional Funds (K-12 Only)"/>
    <n v="1833743"/>
  </r>
  <r>
    <s v="Santa Clara "/>
    <x v="50"/>
    <s v="South Bay Consortium (San Jose)"/>
    <x v="2"/>
    <n v="3"/>
    <x v="306"/>
    <s v="MOE"/>
    <s v="AEBG Block Grant Funding"/>
    <s v="MOE"/>
    <n v="480175"/>
  </r>
  <r>
    <s v="Santa Clara "/>
    <x v="50"/>
    <s v="South Bay Consortium (San Jose)"/>
    <x v="2"/>
    <n v="3"/>
    <x v="306"/>
    <s v="CalWORKS Adult/ROC/P"/>
    <s v="CalWORKS"/>
    <s v="CalWORKS Adult/ROC/P"/>
    <n v="1238"/>
  </r>
  <r>
    <s v="Santa Clara "/>
    <x v="50"/>
    <s v="South Bay Consortium (San Jose)"/>
    <x v="2"/>
    <n v="3"/>
    <x v="306"/>
    <s v="WIA Title II 2014 (All Grantees)"/>
    <s v="Other"/>
    <s v="WIA Title II 2014 (All Grantees)"/>
    <n v="259030"/>
  </r>
  <r>
    <s v="Santa Clara "/>
    <x v="50"/>
    <s v="South Bay Consortium (San Jose)"/>
    <x v="2"/>
    <n v="3"/>
    <x v="307"/>
    <s v="CalWORKS Adult/ROC/P"/>
    <s v="CalWORKS"/>
    <s v="CalWORKS Adult/ROC/P"/>
    <n v="68664"/>
  </r>
  <r>
    <s v="Santa Clara "/>
    <x v="50"/>
    <s v="South Bay Consortium (San Jose)"/>
    <x v="2"/>
    <n v="3"/>
    <x v="307"/>
    <s v="MOE"/>
    <s v="AEBG Block Grant Funding"/>
    <s v="MOE"/>
    <n v="1733570"/>
  </r>
  <r>
    <s v="Santa Clara "/>
    <x v="50"/>
    <s v="South Bay Consortium (San Jose)"/>
    <x v="2"/>
    <n v="3"/>
    <x v="307"/>
    <s v="Adult Perkins K-12/COE/JPA"/>
    <s v="Other"/>
    <s v="Adult Perkins K-12/COE/JPA"/>
    <n v="14008"/>
  </r>
  <r>
    <s v="San Luis Obispo"/>
    <x v="51"/>
    <s v="San Luis Obispo Consortium"/>
    <x v="2"/>
    <n v="3"/>
    <x v="308"/>
    <s v="MOE"/>
    <s v="AEBG Block Grant Funding"/>
    <s v="MOE"/>
    <n v="237819"/>
  </r>
  <r>
    <s v="San Luis Obispo"/>
    <x v="51"/>
    <s v="San Luis Obispo Consortium"/>
    <x v="2"/>
    <n v="3"/>
    <x v="308"/>
    <s v="CalWORKS Adult/ROC/P"/>
    <s v="CalWORKS"/>
    <s v="CalWORKS Adult/ROC/P"/>
    <n v="32860"/>
  </r>
  <r>
    <s v="San Luis Obispo"/>
    <x v="51"/>
    <s v="San Luis Obispo Consortium"/>
    <x v="2"/>
    <n v="3"/>
    <x v="309"/>
    <s v="MOE"/>
    <s v="AEBG Block Grant Funding"/>
    <s v="MOE"/>
    <n v="272687"/>
  </r>
  <r>
    <s v="San Luis Obispo"/>
    <x v="51"/>
    <s v="San Luis Obispo Consortium"/>
    <x v="2"/>
    <n v="3"/>
    <x v="310"/>
    <s v="MOE"/>
    <s v="AEBG Block Grant Funding"/>
    <s v="MOE"/>
    <n v="4877"/>
  </r>
  <r>
    <s v="San Mateo"/>
    <x v="52"/>
    <s v="ACCEL San Mateo County"/>
    <x v="2"/>
    <n v="3"/>
    <x v="311"/>
    <s v="MOE"/>
    <s v="AEBG Block Grant Funding"/>
    <s v="MOE"/>
    <n v="9273"/>
  </r>
  <r>
    <s v="San Mateo"/>
    <x v="52"/>
    <s v="ACCEL San Mateo County"/>
    <x v="2"/>
    <n v="3"/>
    <x v="312"/>
    <s v="MOE"/>
    <s v="AEBG Block Grant Funding"/>
    <s v="MOE"/>
    <n v="1097242"/>
  </r>
  <r>
    <s v="San Mateo"/>
    <x v="52"/>
    <s v="ACCEL San Mateo County"/>
    <x v="2"/>
    <n v="3"/>
    <x v="312"/>
    <s v="WIA Title II 2014 (All Grantees)"/>
    <s v="Other"/>
    <s v="WIA Title II 2014 (All Grantees)"/>
    <n v="266414"/>
  </r>
  <r>
    <s v="San Mateo"/>
    <x v="52"/>
    <s v="ACCEL San Mateo County"/>
    <x v="2"/>
    <n v="3"/>
    <x v="313"/>
    <s v="MOE"/>
    <s v="AEBG Block Grant Funding"/>
    <s v="MOE"/>
    <n v="3787037"/>
  </r>
  <r>
    <s v="San Mateo"/>
    <x v="52"/>
    <s v="ACCEL San Mateo County"/>
    <x v="2"/>
    <n v="3"/>
    <x v="313"/>
    <s v="CalWORKS Adult/ROC/P"/>
    <s v="CalWORKS"/>
    <s v="CalWORKS Adult/ROC/P"/>
    <n v="38209"/>
  </r>
  <r>
    <s v="San Mateo"/>
    <x v="52"/>
    <s v="ACCEL San Mateo County"/>
    <x v="2"/>
    <n v="3"/>
    <x v="313"/>
    <s v="WIA Title II 2014 (All Grantees)"/>
    <s v="Other"/>
    <s v="WIA Title II 2014 (All Grantees)"/>
    <n v="401420"/>
  </r>
  <r>
    <s v="San Mateo"/>
    <x v="52"/>
    <s v="ACCEL San Mateo County"/>
    <x v="2"/>
    <n v="3"/>
    <x v="314"/>
    <s v="Adult Correctional Funds (K-12 Only)"/>
    <s v="Other"/>
    <s v="Adult Correctional Funds (K-12 Only)"/>
    <n v="35076"/>
  </r>
  <r>
    <s v="San Mateo"/>
    <x v="52"/>
    <s v="ACCEL San Mateo County"/>
    <x v="2"/>
    <n v="3"/>
    <x v="314"/>
    <s v="MOE"/>
    <s v="AEBG Block Grant Funding"/>
    <s v="MOE"/>
    <n v="1054988"/>
  </r>
  <r>
    <s v="San Mateo"/>
    <x v="52"/>
    <s v="ACCEL San Mateo County"/>
    <x v="2"/>
    <n v="3"/>
    <x v="314"/>
    <s v="WIA Title II 2014 (All Grantees)"/>
    <s v="Other"/>
    <s v="WIA Title II 2014 (All Grantees)"/>
    <n v="347803"/>
  </r>
  <r>
    <s v="San Mateo"/>
    <x v="52"/>
    <s v="ACCEL San Mateo County"/>
    <x v="2"/>
    <n v="3"/>
    <x v="315"/>
    <s v="MOE"/>
    <s v="AEBG Block Grant Funding"/>
    <s v="MOE"/>
    <n v="851903"/>
  </r>
  <r>
    <s v="San Mateo"/>
    <x v="52"/>
    <s v="ACCEL San Mateo County"/>
    <x v="2"/>
    <n v="3"/>
    <x v="315"/>
    <s v="WIA Title II 2014 (All Grantees)"/>
    <s v="Other"/>
    <s v="WIA Title II 2014 (All Grantees)"/>
    <n v="235583"/>
  </r>
  <r>
    <s v="Los Angeles"/>
    <x v="54"/>
    <s v="College Of The Canyons Consortium"/>
    <x v="2"/>
    <n v="3"/>
    <x v="316"/>
    <s v="MOE"/>
    <s v="AEBG Block Grant Funding"/>
    <s v="MOE"/>
    <n v="454170"/>
  </r>
  <r>
    <s v="Los Angeles"/>
    <x v="54"/>
    <s v="College Of The Canyons Consortium"/>
    <x v="2"/>
    <n v="3"/>
    <x v="316"/>
    <s v="WIA Title II 2014 (All Grantees)"/>
    <s v="Other"/>
    <s v="WIA Title II 2014 (All Grantees)"/>
    <n v="90530"/>
  </r>
  <r>
    <s v="Los Angeles"/>
    <x v="55"/>
    <s v="Santa Monica Consortium"/>
    <x v="2"/>
    <n v="3"/>
    <x v="317"/>
    <s v="MOE"/>
    <s v="AEBG Block Grant Funding"/>
    <s v="MOE"/>
    <n v="304147"/>
  </r>
  <r>
    <s v="Los Angeles"/>
    <x v="55"/>
    <s v="Santa Monica Consortium"/>
    <x v="2"/>
    <n v="3"/>
    <x v="317"/>
    <s v="WIA Title II 2014 (All Grantees)"/>
    <s v="Other"/>
    <s v="WIA Title II 2014 (All Grantees)"/>
    <n v="49434"/>
  </r>
  <r>
    <s v="Kings"/>
    <x v="56"/>
    <s v="Sequoias Consortium"/>
    <x v="2"/>
    <n v="3"/>
    <x v="318"/>
    <s v="MOE"/>
    <s v="AEBG Block Grant Funding"/>
    <s v="MOE"/>
    <n v="105264"/>
  </r>
  <r>
    <s v="Tulare"/>
    <x v="56"/>
    <s v="Sequoias Consortium"/>
    <x v="2"/>
    <n v="3"/>
    <x v="319"/>
    <s v="CalWORKS Adult/ROC/P"/>
    <s v="CalWORKS"/>
    <s v="CalWORKS Adult/ROC/P"/>
    <n v="36791"/>
  </r>
  <r>
    <s v="Tulare"/>
    <x v="56"/>
    <s v="Sequoias Consortium"/>
    <x v="2"/>
    <n v="3"/>
    <x v="319"/>
    <s v="MOE"/>
    <s v="AEBG Block Grant Funding"/>
    <s v="MOE"/>
    <n v="99783"/>
  </r>
  <r>
    <s v="Tulare"/>
    <x v="56"/>
    <s v="Sequoias Consortium"/>
    <x v="2"/>
    <n v="3"/>
    <x v="319"/>
    <s v="WIA Title II 2014 (All Grantees)"/>
    <s v="Other"/>
    <s v="WIA Title II 2014 (All Grantees)"/>
    <n v="33525"/>
  </r>
  <r>
    <s v="Kings"/>
    <x v="56"/>
    <s v="Sequoias Consortium"/>
    <x v="2"/>
    <n v="3"/>
    <x v="320"/>
    <s v="Adult Correctional Funds (K-12 Only)"/>
    <s v="Other"/>
    <s v="Adult Correctional Funds (K-12 Only)"/>
    <n v="51359"/>
  </r>
  <r>
    <s v="Kings"/>
    <x v="56"/>
    <s v="Sequoias Consortium"/>
    <x v="2"/>
    <n v="3"/>
    <x v="320"/>
    <s v="MOE"/>
    <s v="AEBG Block Grant Funding"/>
    <s v="MOE"/>
    <n v="424488"/>
  </r>
  <r>
    <s v="Kings"/>
    <x v="56"/>
    <s v="Sequoias Consortium"/>
    <x v="2"/>
    <n v="3"/>
    <x v="320"/>
    <s v="CalWORKS Adult/ROC/P"/>
    <s v="CalWORKS"/>
    <s v="CalWORKS Adult/ROC/P"/>
    <n v="48818"/>
  </r>
  <r>
    <s v="Kings "/>
    <x v="56"/>
    <s v="Sequoias Consortium"/>
    <x v="2"/>
    <n v="3"/>
    <x v="320"/>
    <s v="WIA Title II 2014 (All Grantees)"/>
    <s v="Other"/>
    <s v="WIA Title II 2014 (All Grantees)"/>
    <n v="98019"/>
  </r>
  <r>
    <s v="Kings "/>
    <x v="56"/>
    <s v="Sequoias Consortium"/>
    <x v="2"/>
    <n v="3"/>
    <x v="320"/>
    <s v="Adult Perkins K-12/COE/JPA"/>
    <s v="Other"/>
    <s v="Adult Perkins K-12/COE/JPA"/>
    <n v="4451"/>
  </r>
  <r>
    <s v="Tulare"/>
    <x v="56"/>
    <s v="Sequoias Consortium"/>
    <x v="2"/>
    <n v="3"/>
    <x v="321"/>
    <s v="MOE"/>
    <s v="AEBG Block Grant Funding"/>
    <s v="MOE"/>
    <n v="2598453"/>
  </r>
  <r>
    <s v="Tulare"/>
    <x v="56"/>
    <s v="Sequoias Consortium"/>
    <x v="2"/>
    <n v="3"/>
    <x v="321"/>
    <s v="CalWORKS Adult/ROC/P"/>
    <s v="CalWORKS"/>
    <s v="CalWORKS Adult/ROC/P"/>
    <n v="110985"/>
  </r>
  <r>
    <s v="Tulare"/>
    <x v="56"/>
    <s v="Sequoias Consortium"/>
    <x v="2"/>
    <n v="3"/>
    <x v="321"/>
    <s v="WIA Title II 2014 (All Grantees)"/>
    <s v="Other"/>
    <s v="WIA Title II 2014 (All Grantees)"/>
    <n v="273069"/>
  </r>
  <r>
    <s v="Tulare"/>
    <x v="56"/>
    <s v="Sequoias Consortium"/>
    <x v="2"/>
    <n v="3"/>
    <x v="321"/>
    <s v="Adult Perkins K-12/COE/JPA"/>
    <s v="Other"/>
    <s v="Adult Perkins K-12/COE/JPA"/>
    <n v="42536"/>
  </r>
  <r>
    <s v="Tulare"/>
    <x v="56"/>
    <s v="Sequoias Consortium"/>
    <x v="2"/>
    <n v="3"/>
    <x v="322"/>
    <s v="Adult Correctional Funds (K-12 Only)"/>
    <s v="Other"/>
    <s v="Adult Correctional Funds (K-12 Only)"/>
    <n v="69838"/>
  </r>
  <r>
    <s v="Tulare"/>
    <x v="56"/>
    <s v="Sequoias Consortium"/>
    <x v="2"/>
    <n v="3"/>
    <x v="322"/>
    <s v="MOE"/>
    <s v="AEBG Block Grant Funding"/>
    <s v="MOE"/>
    <n v="3963525"/>
  </r>
  <r>
    <s v="Tulare"/>
    <x v="56"/>
    <s v="Sequoias Consortium"/>
    <x v="2"/>
    <n v="3"/>
    <x v="322"/>
    <s v="CalWORKS Adult/ROC/P"/>
    <s v="CalWORKS"/>
    <s v="CalWORKS Adult/ROC/P"/>
    <n v="69902"/>
  </r>
  <r>
    <s v="Tulare"/>
    <x v="56"/>
    <s v="Sequoias Consortium"/>
    <x v="2"/>
    <n v="3"/>
    <x v="322"/>
    <s v="WIA Title II 2014 (All Grantees)"/>
    <s v="Other"/>
    <s v="WIA Title II 2014 (All Grantees)"/>
    <n v="407931"/>
  </r>
  <r>
    <s v="Tulare"/>
    <x v="56"/>
    <s v="Sequoias Consortium"/>
    <x v="2"/>
    <n v="3"/>
    <x v="322"/>
    <s v="Adult Perkins K-12/COE/JPA"/>
    <s v="Other"/>
    <s v="Adult Perkins K-12/COE/JPA"/>
    <n v="37356"/>
  </r>
  <r>
    <s v="Shasta"/>
    <x v="57"/>
    <s v="Shasta-Tehama-Trinity Consortium"/>
    <x v="2"/>
    <n v="3"/>
    <x v="323"/>
    <s v="Adult Correctional Funds (K-12 Only)"/>
    <s v="Other"/>
    <s v="Adult Correctional Funds (K-12 Only)"/>
    <n v="15961"/>
  </r>
  <r>
    <s v="Shasta"/>
    <x v="57"/>
    <s v="Shasta-Tehama-Trinity Consortium"/>
    <x v="2"/>
    <n v="3"/>
    <x v="323"/>
    <s v="MOE"/>
    <s v="AEBG Block Grant Funding"/>
    <s v="MOE"/>
    <n v="76208"/>
  </r>
  <r>
    <s v="Shasta"/>
    <x v="57"/>
    <s v="Shasta-Tehama-Trinity Consortium"/>
    <x v="2"/>
    <n v="3"/>
    <x v="323"/>
    <s v="CalWORKS Adult/ROC/P"/>
    <s v="CalWORKS"/>
    <s v="CalWORKS Adult/ROC/P"/>
    <n v="47567"/>
  </r>
  <r>
    <s v="Shasta"/>
    <x v="57"/>
    <s v="Shasta-Tehama-Trinity Consortium"/>
    <x v="2"/>
    <n v="3"/>
    <x v="323"/>
    <s v="WIA Title II 2014 (All Grantees)"/>
    <s v="Other"/>
    <s v="WIA Title II 2014 (All Grantees)"/>
    <n v="21541"/>
  </r>
  <r>
    <s v="Tehama"/>
    <x v="57"/>
    <s v="Shasta-Tehama-Trinity Consortium"/>
    <x v="2"/>
    <n v="3"/>
    <x v="324"/>
    <s v="CalWORKS Adult/ROC/P"/>
    <s v="CalWORKS"/>
    <s v="CalWORKS Adult/ROC/P"/>
    <n v="17831"/>
  </r>
  <r>
    <s v="Tehama"/>
    <x v="57"/>
    <s v="Shasta-Tehama-Trinity Consortium"/>
    <x v="2"/>
    <n v="3"/>
    <x v="324"/>
    <s v="WIA Title II 2014 (All Grantees)"/>
    <s v="Other"/>
    <s v="WIA Title II 2014 (All Grantees)"/>
    <n v="52467"/>
  </r>
  <r>
    <s v="Trinity"/>
    <x v="57"/>
    <s v="Shasta-Tehama-Trinity Consortium"/>
    <x v="2"/>
    <n v="3"/>
    <x v="325"/>
    <s v="MOE"/>
    <s v="AEBG Block Grant Funding"/>
    <s v="MOE"/>
    <n v="9503"/>
  </r>
  <r>
    <s v="Trinity"/>
    <x v="57"/>
    <s v="Shasta-Tehama-Trinity Consortium"/>
    <x v="2"/>
    <n v="3"/>
    <x v="325"/>
    <s v="CalWORKS Adult/ROC/P"/>
    <s v="CalWORKS"/>
    <s v="CalWORKS Adult/ROC/P"/>
    <n v="1760"/>
  </r>
  <r>
    <s v="Shasta"/>
    <x v="57"/>
    <s v="Shasta-Tehama-Trinity Consortium"/>
    <x v="2"/>
    <n v="3"/>
    <x v="326"/>
    <s v="MOE"/>
    <s v="AEBG Block Grant Funding"/>
    <s v="MOE"/>
    <n v="118283"/>
  </r>
  <r>
    <s v="Shasta"/>
    <x v="57"/>
    <s v="Shasta-Tehama-Trinity Consortium"/>
    <x v="2"/>
    <n v="3"/>
    <x v="326"/>
    <s v="CalWORKS Adult/ROC/P"/>
    <s v="CalWORKS"/>
    <s v="CalWORKS Adult/ROC/P"/>
    <n v="2003"/>
  </r>
  <r>
    <s v="Trinity"/>
    <x v="57"/>
    <s v="Shasta-Tehama-Trinity Consortium"/>
    <x v="2"/>
    <n v="3"/>
    <x v="327"/>
    <s v="MOE"/>
    <s v="AEBG Block Grant Funding"/>
    <s v="MOE"/>
    <n v="5014"/>
  </r>
  <r>
    <s v="Trinity"/>
    <x v="57"/>
    <s v="Shasta-Tehama-Trinity Consortium"/>
    <x v="2"/>
    <n v="3"/>
    <x v="328"/>
    <s v="CalWORKS Adult/ROC/P"/>
    <s v="CalWORKS"/>
    <s v="CalWORKS Adult/ROC/P"/>
    <n v="1760"/>
  </r>
  <r>
    <s v="Nevada"/>
    <x v="58"/>
    <s v="Sierra Joint Consortium"/>
    <x v="2"/>
    <n v="3"/>
    <x v="329"/>
    <s v="Adult Correctional Funds (K-12 Only)"/>
    <s v="Other"/>
    <s v="Adult Correctional Funds (K-12 Only)"/>
    <n v="3714"/>
  </r>
  <r>
    <s v="Nevada"/>
    <x v="58"/>
    <s v="Sierra Joint Consortium"/>
    <x v="2"/>
    <n v="3"/>
    <x v="329"/>
    <s v="MOE"/>
    <s v="AEBG Block Grant Funding"/>
    <s v="MOE"/>
    <n v="185490"/>
  </r>
  <r>
    <s v="Nevada"/>
    <x v="58"/>
    <s v="Sierra Joint Consortium"/>
    <x v="2"/>
    <n v="3"/>
    <x v="329"/>
    <s v="WIA Title II 2014 (All Grantees)"/>
    <s v="Other"/>
    <s v="WIA Title II 2014 (All Grantees)"/>
    <n v="71744"/>
  </r>
  <r>
    <s v="Nevada"/>
    <x v="58"/>
    <s v="Sierra Joint Consortium"/>
    <x v="2"/>
    <n v="3"/>
    <x v="330"/>
    <s v="CalWORKS Adult/ROC/P"/>
    <s v="CalWORKS"/>
    <s v="CalWORKS Adult/ROC/P"/>
    <n v="15743"/>
  </r>
  <r>
    <s v="Placer"/>
    <x v="58"/>
    <s v="Sierra Joint Consortium"/>
    <x v="2"/>
    <n v="3"/>
    <x v="331"/>
    <s v="Adult Correctional Funds (K-12 Only)"/>
    <s v="Other"/>
    <s v="Adult Correctional Funds (K-12 Only)"/>
    <n v="79017"/>
  </r>
  <r>
    <s v="Placer"/>
    <x v="58"/>
    <s v="Sierra Joint Consortium"/>
    <x v="2"/>
    <n v="3"/>
    <x v="331"/>
    <s v="MOE"/>
    <s v="AEBG Block Grant Funding"/>
    <s v="MOE"/>
    <n v="1038444"/>
  </r>
  <r>
    <s v="Placer"/>
    <x v="58"/>
    <s v="Sierra Joint Consortium"/>
    <x v="2"/>
    <n v="3"/>
    <x v="331"/>
    <s v="WIA Title II 2014 (All Grantees)"/>
    <s v="Other"/>
    <s v="WIA Title II 2014 (All Grantees)"/>
    <n v="62846"/>
  </r>
  <r>
    <s v="Placer"/>
    <x v="58"/>
    <s v="Sierra Joint Consortium"/>
    <x v="2"/>
    <n v="3"/>
    <x v="332"/>
    <s v="CalWORKS Adult/ROC/P"/>
    <s v="CalWORKS"/>
    <s v="CalWORKS Adult/ROC/P"/>
    <n v="3796"/>
  </r>
  <r>
    <s v="Placer"/>
    <x v="58"/>
    <s v="Sierra Joint Consortium"/>
    <x v="2"/>
    <n v="3"/>
    <x v="333"/>
    <s v="MOE"/>
    <s v="AEBG Block Grant Funding"/>
    <s v="MOE"/>
    <n v="785171"/>
  </r>
  <r>
    <s v="Placer"/>
    <x v="58"/>
    <s v="Sierra Joint Consortium"/>
    <x v="2"/>
    <n v="3"/>
    <x v="333"/>
    <s v="WIA Title II 2014 (All Grantees)"/>
    <s v="Other"/>
    <s v="WIA Title II 2014 (All Grantees)"/>
    <n v="337646"/>
  </r>
  <r>
    <s v="Placer"/>
    <x v="58"/>
    <s v="Sierra Joint Consortium"/>
    <x v="2"/>
    <n v="3"/>
    <x v="334"/>
    <s v="CalWORKS Adult/ROC/P"/>
    <s v="CalWORKS"/>
    <s v="CalWORKS Adult/ROC/P"/>
    <n v="31357"/>
  </r>
  <r>
    <s v="Siskiyou"/>
    <x v="59"/>
    <s v="Siskiyous Consortium"/>
    <x v="2"/>
    <n v="3"/>
    <x v="335"/>
    <s v="MOE"/>
    <s v="AEBG Block Grant Funding"/>
    <s v="MOE"/>
    <n v="25"/>
  </r>
  <r>
    <s v="Siskiyou"/>
    <x v="59"/>
    <s v="Siskiyous Consortium"/>
    <x v="2"/>
    <n v="3"/>
    <x v="336"/>
    <s v="MOE"/>
    <s v="AEBG Block Grant Funding"/>
    <s v="MOE"/>
    <n v="7009"/>
  </r>
  <r>
    <s v="Siskiyou"/>
    <x v="59"/>
    <s v="Siskiyous Consortium"/>
    <x v="2"/>
    <n v="3"/>
    <x v="336"/>
    <s v="CalWORKS Adult/ROC/P"/>
    <s v="CalWORKS"/>
    <s v="CalWORKS Adult/ROC/P"/>
    <n v="1255"/>
  </r>
  <r>
    <s v="Siskiyou"/>
    <x v="59"/>
    <s v="Siskiyous Consortium"/>
    <x v="2"/>
    <n v="3"/>
    <x v="337"/>
    <s v="MOE"/>
    <s v="AEBG Block Grant Funding"/>
    <s v="MOE"/>
    <n v="8052"/>
  </r>
  <r>
    <s v="Siskiyou"/>
    <x v="59"/>
    <s v="Siskiyous Consortium"/>
    <x v="2"/>
    <n v="3"/>
    <x v="337"/>
    <s v="CalWORKS Adult/ROC/P"/>
    <s v="CalWORKS"/>
    <s v="CalWORKS Adult/ROC/P"/>
    <n v="5198"/>
  </r>
  <r>
    <s v="Siskiyou"/>
    <x v="59"/>
    <s v="Siskiyous Consortium"/>
    <x v="2"/>
    <n v="3"/>
    <x v="338"/>
    <s v="MOE"/>
    <s v="AEBG Block Grant Funding"/>
    <s v="MOE"/>
    <n v="35513"/>
  </r>
  <r>
    <s v="Siskiyou"/>
    <x v="59"/>
    <s v="Siskiyous Consortium"/>
    <x v="2"/>
    <n v="3"/>
    <x v="338"/>
    <s v="CalWORKS Adult/ROC/P"/>
    <s v="CalWORKS"/>
    <s v="CalWORKS Adult/ROC/P"/>
    <n v="11226"/>
  </r>
  <r>
    <s v="Solano"/>
    <x v="60"/>
    <s v="Solano Consortium"/>
    <x v="2"/>
    <n v="3"/>
    <x v="339"/>
    <s v="MOE"/>
    <s v="AEBG Block Grant Funding"/>
    <s v="MOE"/>
    <n v="16373"/>
  </r>
  <r>
    <s v="Solano"/>
    <x v="60"/>
    <s v="Solano Consortium"/>
    <x v="2"/>
    <n v="3"/>
    <x v="340"/>
    <s v="MOE"/>
    <s v="AEBG Block Grant Funding"/>
    <s v="MOE"/>
    <n v="954873"/>
  </r>
  <r>
    <s v="Solano"/>
    <x v="60"/>
    <s v="Solano Consortium"/>
    <x v="2"/>
    <n v="3"/>
    <x v="340"/>
    <s v="Adult Perkins K-12/COE/JPA"/>
    <s v="Other"/>
    <s v="Adult Perkins K-12/COE/JPA"/>
    <n v="8609"/>
  </r>
  <r>
    <s v="Solano"/>
    <x v="60"/>
    <s v="Solano Consortium"/>
    <x v="2"/>
    <n v="3"/>
    <x v="340"/>
    <s v="CalWORKS Adult/ROC/P"/>
    <s v="CalWORKS"/>
    <s v="CalWORKS Adult/ROC/P"/>
    <n v="74375"/>
  </r>
  <r>
    <s v="Solano"/>
    <x v="60"/>
    <s v="Solano Consortium"/>
    <x v="2"/>
    <n v="3"/>
    <x v="340"/>
    <s v="WIA Title II 2014 (All Grantees)"/>
    <s v="Other"/>
    <s v="WIA Title II 2014 (All Grantees)"/>
    <n v="272532"/>
  </r>
  <r>
    <s v="Solano"/>
    <x v="60"/>
    <s v="Solano Consortium"/>
    <x v="2"/>
    <n v="3"/>
    <x v="341"/>
    <s v="MOE"/>
    <s v="AEBG Block Grant Funding"/>
    <s v="MOE"/>
    <n v="106787"/>
  </r>
  <r>
    <s v="Solano"/>
    <x v="60"/>
    <s v="Solano Consortium"/>
    <x v="2"/>
    <n v="3"/>
    <x v="341"/>
    <s v="CalWORKS Adult/ROC/P"/>
    <s v="CalWORKS"/>
    <s v="CalWORKS Adult/ROC/P"/>
    <n v="6625"/>
  </r>
  <r>
    <s v="Solano"/>
    <x v="60"/>
    <s v="Solano Consortium"/>
    <x v="2"/>
    <n v="3"/>
    <x v="342"/>
    <s v="MOE"/>
    <s v="AEBG Block Grant Funding"/>
    <s v="MOE"/>
    <n v="1347594"/>
  </r>
  <r>
    <s v="Solano"/>
    <x v="60"/>
    <s v="Solano Consortium"/>
    <x v="2"/>
    <n v="3"/>
    <x v="342"/>
    <s v="Adult Perkins K-12/COE/JPA"/>
    <s v="Other"/>
    <s v="Adult Perkins K-12/COE/JPA"/>
    <n v="7807"/>
  </r>
  <r>
    <s v="Solano"/>
    <x v="60"/>
    <s v="Solano Consortium"/>
    <x v="2"/>
    <n v="3"/>
    <x v="342"/>
    <s v="CalWORKS Adult/ROC/P"/>
    <s v="CalWORKS"/>
    <s v="CalWORKS Adult/ROC/P"/>
    <n v="13251"/>
  </r>
  <r>
    <s v="Solano"/>
    <x v="60"/>
    <s v="Solano Consortium"/>
    <x v="2"/>
    <n v="3"/>
    <x v="342"/>
    <s v="WIA Title II 2014 (All Grantees)"/>
    <s v="Other"/>
    <s v="WIA Title II 2014 (All Grantees)"/>
    <n v="354330"/>
  </r>
  <r>
    <s v="Sonoma"/>
    <x v="61"/>
    <s v="Sonoma County Consortium"/>
    <x v="2"/>
    <n v="3"/>
    <x v="343"/>
    <s v="MOE"/>
    <s v="AEBG Block Grant Funding"/>
    <s v="MOE"/>
    <n v="770486"/>
  </r>
  <r>
    <s v="Sonoma"/>
    <x v="61"/>
    <s v="Sonoma County Consortium"/>
    <x v="2"/>
    <n v="3"/>
    <x v="343"/>
    <s v="CalWORKS Adult/ROC/P"/>
    <s v="CalWORKS"/>
    <s v="CalWORKS Adult/ROC/P"/>
    <n v="35916"/>
  </r>
  <r>
    <s v="Sonoma"/>
    <x v="61"/>
    <s v="Sonoma County Consortium"/>
    <x v="2"/>
    <n v="3"/>
    <x v="343"/>
    <s v="WIA Title II 2014 (All Grantees)"/>
    <s v="Other"/>
    <s v="WIA Title II 2014 (All Grantees)"/>
    <n v="62690"/>
  </r>
  <r>
    <s v="Orange"/>
    <x v="62"/>
    <s v="South Orange Consortium"/>
    <x v="2"/>
    <n v="3"/>
    <x v="344"/>
    <s v="MOE"/>
    <s v="AEBG Block Grant Funding"/>
    <s v="MOE"/>
    <n v="1039691"/>
  </r>
  <r>
    <s v="Orange"/>
    <x v="62"/>
    <s v="South Orange Consortium"/>
    <x v="2"/>
    <n v="3"/>
    <x v="344"/>
    <s v="CalWORKS Adult/ROC/P"/>
    <s v="CalWORKS"/>
    <s v="CalWORKS Adult/ROC/P"/>
    <n v="28151"/>
  </r>
  <r>
    <s v="Orange"/>
    <x v="62"/>
    <s v="South Orange Consortium"/>
    <x v="2"/>
    <n v="3"/>
    <x v="344"/>
    <s v="WIA Title II 2014 (All Grantees)"/>
    <s v="Other"/>
    <s v="WIA Title II 2014 (All Grantees)"/>
    <n v="436175"/>
  </r>
  <r>
    <s v="Orange"/>
    <x v="62"/>
    <s v="South Orange Consortium"/>
    <x v="2"/>
    <n v="3"/>
    <x v="345"/>
    <s v="CalWORKS Adult/ROC/P"/>
    <s v="CalWORKS"/>
    <s v="CalWORKS Adult/ROC/P"/>
    <n v="1636"/>
  </r>
  <r>
    <s v="Orange"/>
    <x v="62"/>
    <s v="South Orange Consortium"/>
    <x v="2"/>
    <n v="3"/>
    <x v="346"/>
    <s v="MOE"/>
    <s v="AEBG Block Grant Funding"/>
    <s v="MOE"/>
    <n v="41735"/>
  </r>
  <r>
    <s v="Orange"/>
    <x v="62"/>
    <s v="South Orange Consortium"/>
    <x v="2"/>
    <n v="3"/>
    <x v="347"/>
    <s v="MOE"/>
    <s v="AEBG Block Grant Funding"/>
    <s v="MOE"/>
    <n v="861712"/>
  </r>
  <r>
    <s v="Orange"/>
    <x v="62"/>
    <s v="South Orange Consortium"/>
    <x v="2"/>
    <n v="3"/>
    <x v="347"/>
    <s v="CalWORKS Adult/ROC/P"/>
    <s v="CalWORKS"/>
    <s v="CalWORKS Adult/ROC/P"/>
    <n v="42226"/>
  </r>
  <r>
    <s v="Orange"/>
    <x v="62"/>
    <s v="South Orange Consortium"/>
    <x v="2"/>
    <n v="3"/>
    <x v="347"/>
    <s v="WIA Title II 2014 (All Grantees)"/>
    <s v="Other"/>
    <s v="WIA Title II 2014 (All Grantees)"/>
    <n v="59919"/>
  </r>
  <r>
    <s v="Orange"/>
    <x v="62"/>
    <s v="South Orange Consortium"/>
    <x v="2"/>
    <n v="3"/>
    <x v="348"/>
    <s v="MOE"/>
    <s v="AEBG Block Grant Funding"/>
    <s v="MOE"/>
    <n v="422723"/>
  </r>
  <r>
    <s v="Orange"/>
    <x v="62"/>
    <s v="South Orange Consortium"/>
    <x v="2"/>
    <n v="3"/>
    <x v="348"/>
    <s v="CalWORKS Adult/ROC/P"/>
    <s v="CalWORKS"/>
    <s v="CalWORKS Adult/ROC/P"/>
    <n v="12602"/>
  </r>
  <r>
    <s v="San Diego"/>
    <x v="63"/>
    <s v="South Bay Consortium (San Diego)"/>
    <x v="2"/>
    <n v="3"/>
    <x v="349"/>
    <s v="MOE"/>
    <s v="AEBG Block Grant Funding"/>
    <s v="MOE"/>
    <n v="109654"/>
  </r>
  <r>
    <s v="San Diego"/>
    <x v="63"/>
    <s v="South Bay Consortium (San Diego)"/>
    <x v="2"/>
    <n v="3"/>
    <x v="350"/>
    <s v="MOE"/>
    <s v="AEBG Block Grant Funding"/>
    <s v="MOE"/>
    <n v="11650000"/>
  </r>
  <r>
    <s v="San Diego"/>
    <x v="63"/>
    <s v="South Bay Consortium (San Diego)"/>
    <x v="2"/>
    <n v="3"/>
    <x v="350"/>
    <s v="Adult Perkins K-12/COE/JPA"/>
    <s v="Other"/>
    <s v="Adult Perkins K-12/COE/JPA"/>
    <n v="293591"/>
  </r>
  <r>
    <s v="San Diego"/>
    <x v="63"/>
    <s v="South Bay Consortium (San Diego)"/>
    <x v="2"/>
    <n v="3"/>
    <x v="350"/>
    <s v="CalWORKS Adult/ROC/P"/>
    <s v="CalWORKS"/>
    <s v="CalWORKS Adult/ROC/P"/>
    <n v="217137"/>
  </r>
  <r>
    <s v="San Diego"/>
    <x v="63"/>
    <s v="South Bay Consortium (San Diego)"/>
    <x v="2"/>
    <n v="3"/>
    <x v="350"/>
    <s v="WIA Title II 2014 (All Grantees)"/>
    <s v="Other"/>
    <s v="WIA Title II 2014 (All Grantees)"/>
    <n v="1834091"/>
  </r>
  <r>
    <s v="Fresno"/>
    <x v="64"/>
    <s v="State Center Consortium"/>
    <x v="2"/>
    <n v="3"/>
    <x v="351"/>
    <s v="MOE"/>
    <s v="AEBG Block Grant Funding"/>
    <s v="MOE"/>
    <n v="53612"/>
  </r>
  <r>
    <s v="Fresno"/>
    <x v="64"/>
    <s v="State Center Consortium"/>
    <x v="2"/>
    <n v="3"/>
    <x v="352"/>
    <s v="MOE"/>
    <s v="AEBG Block Grant Funding"/>
    <s v="MOE"/>
    <n v="547082"/>
  </r>
  <r>
    <s v="Fresno"/>
    <x v="64"/>
    <s v="State Center Consortium"/>
    <x v="2"/>
    <n v="3"/>
    <x v="352"/>
    <s v="CalWORKS Adult/ROC/P"/>
    <s v="CalWORKS"/>
    <s v="CalWORKS Adult/ROC/P"/>
    <n v="122661"/>
  </r>
  <r>
    <s v="Fresno"/>
    <x v="64"/>
    <s v="State Center Consortium"/>
    <x v="2"/>
    <n v="3"/>
    <x v="352"/>
    <s v="WIA Title II 2014 (All Grantees)"/>
    <s v="Other"/>
    <s v="WIA Title II 2014 (All Grantees)"/>
    <n v="330498"/>
  </r>
  <r>
    <s v="Fresno"/>
    <x v="64"/>
    <s v="State Center Consortium"/>
    <x v="2"/>
    <n v="3"/>
    <x v="352"/>
    <s v="Adult Perkins K-12/COE/JPA"/>
    <s v="Other"/>
    <s v="Adult Perkins K-12/COE/JPA"/>
    <n v="44870"/>
  </r>
  <r>
    <s v="Madera"/>
    <x v="64"/>
    <s v="State Center Consortium"/>
    <x v="2"/>
    <n v="3"/>
    <x v="353"/>
    <s v="MOE"/>
    <s v="AEBG Block Grant Funding"/>
    <s v="MOE"/>
    <n v="21035"/>
  </r>
  <r>
    <s v="Fresno"/>
    <x v="64"/>
    <s v="State Center Consortium"/>
    <x v="2"/>
    <n v="3"/>
    <x v="354"/>
    <s v="MOE"/>
    <s v="AEBG Block Grant Funding"/>
    <s v="MOE"/>
    <n v="1868589"/>
  </r>
  <r>
    <s v="Fresno"/>
    <x v="64"/>
    <s v="State Center Consortium"/>
    <x v="2"/>
    <n v="3"/>
    <x v="354"/>
    <s v="CalWORKS Adult/ROC/P"/>
    <s v="CalWORKS"/>
    <s v="CalWORKS Adult/ROC/P"/>
    <n v="89013"/>
  </r>
  <r>
    <s v="Fresno"/>
    <x v="64"/>
    <s v="State Center Consortium"/>
    <x v="2"/>
    <n v="3"/>
    <x v="354"/>
    <s v="WIA Title II 2014 (All Grantees)"/>
    <s v="Other"/>
    <s v="WIA Title II 2014 (All Grantees)"/>
    <n v="528484"/>
  </r>
  <r>
    <s v="Fresno"/>
    <x v="64"/>
    <s v="State Center Consortium"/>
    <x v="2"/>
    <n v="3"/>
    <x v="354"/>
    <s v="Adult Perkins K-12/COE/JPA"/>
    <s v="Other"/>
    <s v="Adult Perkins K-12/COE/JPA"/>
    <n v="36480"/>
  </r>
  <r>
    <s v="Tulare"/>
    <x v="64"/>
    <s v="State Center Consortium"/>
    <x v="2"/>
    <n v="3"/>
    <x v="355"/>
    <s v="MOE"/>
    <s v="AEBG Block Grant Funding"/>
    <s v="MOE"/>
    <n v="219419"/>
  </r>
  <r>
    <s v="Fresno"/>
    <x v="64"/>
    <s v="State Center Consortium"/>
    <x v="2"/>
    <n v="3"/>
    <x v="356"/>
    <s v="MOE"/>
    <s v="AEBG Block Grant Funding"/>
    <s v="MOE"/>
    <n v="3917145"/>
  </r>
  <r>
    <s v="Fresno"/>
    <x v="64"/>
    <s v="State Center Consortium"/>
    <x v="2"/>
    <n v="3"/>
    <x v="356"/>
    <s v="CalWORKS Adult/ROC/P"/>
    <s v="CalWORKS"/>
    <s v="CalWORKS Adult/ROC/P"/>
    <n v="209532"/>
  </r>
  <r>
    <s v="Fresno"/>
    <x v="64"/>
    <s v="State Center Consortium"/>
    <x v="2"/>
    <n v="3"/>
    <x v="356"/>
    <s v="WIA Title II 2014 (All Grantees)"/>
    <s v="Other"/>
    <s v="WIA Title II 2014 (All Grantees)"/>
    <n v="1247953"/>
  </r>
  <r>
    <s v="Fresno"/>
    <x v="64"/>
    <s v="State Center Consortium"/>
    <x v="2"/>
    <n v="3"/>
    <x v="356"/>
    <s v="Adult Perkins K-12/COE/JPA"/>
    <s v="Other"/>
    <s v="Adult Perkins K-12/COE/JPA"/>
    <n v="62454"/>
  </r>
  <r>
    <s v="Madera"/>
    <x v="64"/>
    <s v="State Center Consortium"/>
    <x v="2"/>
    <n v="3"/>
    <x v="357"/>
    <s v="MOE"/>
    <s v="AEBG Block Grant Funding"/>
    <s v="MOE"/>
    <n v="2473"/>
  </r>
  <r>
    <s v="Fresno"/>
    <x v="64"/>
    <s v="State Center Consortium"/>
    <x v="2"/>
    <n v="3"/>
    <x v="358"/>
    <s v="MOE"/>
    <s v="AEBG Block Grant Funding"/>
    <s v="MOE"/>
    <n v="839125"/>
  </r>
  <r>
    <s v="Fresno"/>
    <x v="64"/>
    <s v="State Center Consortium"/>
    <x v="2"/>
    <n v="3"/>
    <x v="358"/>
    <s v="WIA Title II 2014 (All Grantees)"/>
    <s v="Other"/>
    <s v="WIA Title II 2014 (All Grantees)"/>
    <n v="72740"/>
  </r>
  <r>
    <s v="Madera"/>
    <x v="64"/>
    <s v="State Center Consortium"/>
    <x v="2"/>
    <n v="3"/>
    <x v="359"/>
    <s v="Adult Correctional Funds (K-12 Only)"/>
    <s v="Other"/>
    <s v="Adult Correctional Funds (K-12 Only)"/>
    <n v="5515"/>
  </r>
  <r>
    <s v="Madera"/>
    <x v="64"/>
    <s v="State Center Consortium"/>
    <x v="2"/>
    <n v="3"/>
    <x v="359"/>
    <s v="MOE"/>
    <s v="AEBG Block Grant Funding"/>
    <s v="MOE"/>
    <n v="670193"/>
  </r>
  <r>
    <s v="Madera"/>
    <x v="64"/>
    <s v="State Center Consortium"/>
    <x v="2"/>
    <n v="3"/>
    <x v="359"/>
    <s v="Adult Perkins K-12/COE/JPA"/>
    <s v="Other"/>
    <s v="Adult Perkins K-12/COE/JPA"/>
    <n v="9266"/>
  </r>
  <r>
    <s v="Madera"/>
    <x v="64"/>
    <s v="State Center Consortium"/>
    <x v="2"/>
    <n v="3"/>
    <x v="359"/>
    <s v="CalWORKS Adult/ROC/P"/>
    <s v="CalWORKS"/>
    <s v="CalWORKS Adult/ROC/P"/>
    <n v="44037"/>
  </r>
  <r>
    <s v="Madera"/>
    <x v="64"/>
    <s v="State Center Consortium"/>
    <x v="2"/>
    <n v="3"/>
    <x v="359"/>
    <s v="WIA Title II 2014 (All Grantees)"/>
    <s v="Other"/>
    <s v="WIA Title II 2014 (All Grantees)"/>
    <n v="158153"/>
  </r>
  <r>
    <s v="Fresno"/>
    <x v="64"/>
    <s v="State Center Consortium"/>
    <x v="2"/>
    <n v="3"/>
    <x v="360"/>
    <s v="MOE"/>
    <s v="AEBG Block Grant Funding"/>
    <s v="MOE"/>
    <n v="530447"/>
  </r>
  <r>
    <s v="Fresno"/>
    <x v="64"/>
    <s v="State Center Consortium"/>
    <x v="2"/>
    <n v="3"/>
    <x v="360"/>
    <s v="CalWORKS Adult/ROC/P"/>
    <s v="CalWORKS"/>
    <s v="CalWORKS Adult/ROC/P"/>
    <n v="88707"/>
  </r>
  <r>
    <s v="Fresno"/>
    <x v="64"/>
    <s v="State Center Consortium"/>
    <x v="2"/>
    <n v="3"/>
    <x v="361"/>
    <s v="MOE"/>
    <s v="AEBG Block Grant Funding"/>
    <s v="MOE"/>
    <n v="351018"/>
  </r>
  <r>
    <s v="Fresno"/>
    <x v="64"/>
    <s v="State Center Consortium"/>
    <x v="2"/>
    <n v="3"/>
    <x v="361"/>
    <s v="WIA Title II 2014 (All Grantees)"/>
    <s v="Other"/>
    <s v="WIA Title II 2014 (All Grantees)"/>
    <n v="146057"/>
  </r>
  <r>
    <s v="Fresno"/>
    <x v="64"/>
    <s v="State Center Consortium"/>
    <x v="2"/>
    <n v="3"/>
    <x v="362"/>
    <s v="MOE"/>
    <s v="AEBG Block Grant Funding"/>
    <s v="MOE"/>
    <n v="45928"/>
  </r>
  <r>
    <s v="Madera"/>
    <x v="64"/>
    <s v="State Center Consortium"/>
    <x v="2"/>
    <n v="3"/>
    <x v="363"/>
    <s v="MOE"/>
    <s v="AEBG Block Grant Funding"/>
    <s v="MOE"/>
    <n v="229066"/>
  </r>
  <r>
    <s v="Ventura"/>
    <x v="65"/>
    <s v="Ventura Consortium"/>
    <x v="2"/>
    <n v="3"/>
    <x v="364"/>
    <s v="MOE"/>
    <s v="AEBG Block Grant Funding"/>
    <s v="MOE"/>
    <n v="1209343"/>
  </r>
  <r>
    <s v="Ventura"/>
    <x v="65"/>
    <s v="Ventura Consortium"/>
    <x v="2"/>
    <n v="3"/>
    <x v="364"/>
    <s v="CalWORKS Adult/ROC/P"/>
    <s v="CalWORKS"/>
    <s v="CalWORKS Adult/ROC/P"/>
    <n v="2029"/>
  </r>
  <r>
    <s v="Ventura"/>
    <x v="65"/>
    <s v="Ventura Consortium"/>
    <x v="2"/>
    <n v="3"/>
    <x v="364"/>
    <s v="WIA Title II 2014 (All Grantees)"/>
    <s v="Other"/>
    <s v="WIA Title II 2014 (All Grantees)"/>
    <n v="257033"/>
  </r>
  <r>
    <s v="Ventura"/>
    <x v="65"/>
    <s v="Ventura Consortium"/>
    <x v="2"/>
    <n v="3"/>
    <x v="365"/>
    <s v="MOE"/>
    <s v="AEBG Block Grant Funding"/>
    <s v="MOE"/>
    <n v="90718"/>
  </r>
  <r>
    <s v="Ventura"/>
    <x v="65"/>
    <s v="Ventura Consortium"/>
    <x v="2"/>
    <n v="3"/>
    <x v="366"/>
    <s v="MOE"/>
    <s v="AEBG Block Grant Funding"/>
    <s v="MOE"/>
    <n v="15052"/>
  </r>
  <r>
    <s v="Ventura"/>
    <x v="65"/>
    <s v="Ventura Consortium"/>
    <x v="2"/>
    <n v="3"/>
    <x v="367"/>
    <s v="MOE"/>
    <s v="AEBG Block Grant Funding"/>
    <s v="MOE"/>
    <n v="2353403"/>
  </r>
  <r>
    <s v="Ventura"/>
    <x v="65"/>
    <s v="Ventura Consortium"/>
    <x v="2"/>
    <n v="3"/>
    <x v="367"/>
    <s v="CalWORKS Adult/ROC/P"/>
    <s v="CalWORKS"/>
    <s v="CalWORKS Adult/ROC/P"/>
    <n v="34643"/>
  </r>
  <r>
    <s v="Ventura"/>
    <x v="65"/>
    <s v="Ventura Consortium"/>
    <x v="2"/>
    <n v="3"/>
    <x v="367"/>
    <s v="WIA Title II 2014 (All Grantees)"/>
    <s v="Other"/>
    <s v="WIA Title II 2014 (All Grantees)"/>
    <n v="589723"/>
  </r>
  <r>
    <s v="Ventura"/>
    <x v="65"/>
    <s v="Ventura Consortium"/>
    <x v="2"/>
    <n v="3"/>
    <x v="368"/>
    <s v="MOE"/>
    <s v="AEBG Block Grant Funding"/>
    <s v="MOE"/>
    <n v="4328665"/>
  </r>
  <r>
    <s v="Ventura"/>
    <x v="65"/>
    <s v="Ventura Consortium"/>
    <x v="2"/>
    <n v="3"/>
    <x v="368"/>
    <s v="CalWORKS Adult/ROC/P"/>
    <s v="CalWORKS"/>
    <s v="CalWORKS Adult/ROC/P"/>
    <n v="2029"/>
  </r>
  <r>
    <s v="Ventura"/>
    <x v="65"/>
    <s v="Ventura Consortium"/>
    <x v="2"/>
    <n v="3"/>
    <x v="368"/>
    <s v="WIA Title II 2014 (All Grantees)"/>
    <s v="Other"/>
    <s v="WIA Title II 2014 (All Grantees)"/>
    <n v="221430"/>
  </r>
  <r>
    <s v="Ventura"/>
    <x v="65"/>
    <s v="Ventura Consortium"/>
    <x v="2"/>
    <n v="3"/>
    <x v="369"/>
    <s v="MOE"/>
    <s v="AEBG Block Grant Funding"/>
    <s v="MOE"/>
    <n v="3362267"/>
  </r>
  <r>
    <s v="Ventura"/>
    <x v="65"/>
    <s v="Ventura Consortium"/>
    <x v="2"/>
    <n v="3"/>
    <x v="369"/>
    <s v="WIA Title II 2014 (All Grantees)"/>
    <s v="Other"/>
    <s v="WIA Title II 2014 (All Grantees)"/>
    <n v="200846"/>
  </r>
  <r>
    <s v="San Bernardino"/>
    <x v="66"/>
    <s v="Victor Valley Consortium"/>
    <x v="2"/>
    <n v="3"/>
    <x v="370"/>
    <s v="CalWORKS Adult/ROC/P"/>
    <s v="CalWORKS"/>
    <s v="CalWORKS Adult/ROC/P"/>
    <n v="2956"/>
  </r>
  <r>
    <s v="San Bernardino"/>
    <x v="66"/>
    <s v="Victor Valley Consortium"/>
    <x v="2"/>
    <n v="3"/>
    <x v="370"/>
    <s v="MOE"/>
    <s v="AEBG Block Grant Funding"/>
    <s v="MOE"/>
    <n v="123579"/>
  </r>
  <r>
    <s v="San Bernardino"/>
    <x v="66"/>
    <s v="Victor Valley Consortium"/>
    <x v="2"/>
    <n v="3"/>
    <x v="371"/>
    <s v="MOE"/>
    <s v="AEBG Block Grant Funding"/>
    <s v="MOE"/>
    <n v="343846"/>
  </r>
  <r>
    <s v="San Bernardino"/>
    <x v="66"/>
    <s v="Victor Valley Consortium"/>
    <x v="2"/>
    <n v="3"/>
    <x v="371"/>
    <s v="CalWORKS Adult/ROC/P"/>
    <s v="CalWORKS"/>
    <s v="CalWORKS Adult/ROC/P"/>
    <n v="37125"/>
  </r>
  <r>
    <s v="San Bernardino"/>
    <x v="66"/>
    <s v="Victor Valley Consortium"/>
    <x v="2"/>
    <n v="3"/>
    <x v="371"/>
    <s v="WIA Title II 2014 (All Grantees)"/>
    <s v="Other"/>
    <s v="WIA Title II 2014 (All Grantees)"/>
    <n v="94527"/>
  </r>
  <r>
    <s v="San Bernardino"/>
    <x v="66"/>
    <s v="Victor Valley Consortium"/>
    <x v="2"/>
    <n v="3"/>
    <x v="372"/>
    <s v="MOE"/>
    <s v="AEBG Block Grant Funding"/>
    <s v="MOE"/>
    <n v="137872"/>
  </r>
  <r>
    <s v="Fresno"/>
    <x v="67"/>
    <s v="West Hills Consortium"/>
    <x v="2"/>
    <n v="3"/>
    <x v="373"/>
    <s v="MOE"/>
    <s v="AEBG Block Grant Funding"/>
    <s v="MOE"/>
    <n v="1978"/>
  </r>
  <r>
    <s v="Fresno"/>
    <x v="67"/>
    <s v="West Hills Consortium"/>
    <x v="2"/>
    <n v="3"/>
    <x v="373"/>
    <s v="WIA Title II 2014 (All Grantees)"/>
    <s v="Other"/>
    <s v="WIA Title II 2014 (All Grantees)"/>
    <n v="5523"/>
  </r>
  <r>
    <s v="Fresno"/>
    <x v="67"/>
    <s v="West Hills Consortium"/>
    <x v="2"/>
    <n v="3"/>
    <x v="374"/>
    <s v="MOE"/>
    <s v="AEBG Block Grant Funding"/>
    <s v="MOE"/>
    <n v="32617"/>
  </r>
  <r>
    <s v="Kings"/>
    <x v="67"/>
    <s v="West Hills Consortium"/>
    <x v="2"/>
    <n v="3"/>
    <x v="375"/>
    <s v="CalWORKS Adult/ROC/P"/>
    <s v="CalWORKS"/>
    <s v="CalWORKS Adult/ROC/P"/>
    <n v="6102"/>
  </r>
  <r>
    <s v="Kings"/>
    <x v="67"/>
    <s v="West Hills Consortium"/>
    <x v="2"/>
    <n v="3"/>
    <x v="375"/>
    <s v="MOE"/>
    <s v="AEBG Block Grant Funding"/>
    <s v="MOE"/>
    <n v="205981"/>
  </r>
  <r>
    <s v="Kings "/>
    <x v="67"/>
    <s v="West Hills Consortium"/>
    <x v="2"/>
    <n v="3"/>
    <x v="375"/>
    <s v="WIA Title II 2014 (All Grantees)"/>
    <s v="Other"/>
    <s v="WIA Title II 2014 (All Grantees)"/>
    <n v="103677"/>
  </r>
  <r>
    <s v="Fresno"/>
    <x v="67"/>
    <s v="West Hills Consortium"/>
    <x v="2"/>
    <n v="3"/>
    <x v="376"/>
    <s v="MOE"/>
    <s v="AEBG Block Grant Funding"/>
    <s v="MOE"/>
    <n v="44688"/>
  </r>
  <r>
    <s v="Santa Clara "/>
    <x v="50"/>
    <s v="South Bay Consortium (San Jose)"/>
    <x v="2"/>
    <n v="3"/>
    <x v="377"/>
    <s v="CalWORKS Adult/ROC/P"/>
    <s v="CalWORKS"/>
    <s v="CalWORKS Adult/ROC/P"/>
    <n v="19176"/>
  </r>
  <r>
    <s v="Santa Clara "/>
    <x v="50"/>
    <s v="South Bay Consortium (San Jose)"/>
    <x v="2"/>
    <n v="3"/>
    <x v="377"/>
    <s v="MOE"/>
    <s v="AEBG Block Grant Funding"/>
    <s v="MOE"/>
    <n v="2606166"/>
  </r>
  <r>
    <s v="Santa Clara "/>
    <x v="50"/>
    <s v="South Bay Consortium (San Jose)"/>
    <x v="2"/>
    <n v="3"/>
    <x v="377"/>
    <s v="WIA Title II 2014 (All Grantees)"/>
    <s v="Other"/>
    <s v="WIA Title II 2014 (All Grantees)"/>
    <n v="273748"/>
  </r>
  <r>
    <s v="Santa Clara "/>
    <x v="50"/>
    <s v="South Bay Consortium (San Jose)"/>
    <x v="2"/>
    <n v="3"/>
    <x v="378"/>
    <s v="MOE"/>
    <s v="AEBG Block Grant Funding"/>
    <s v="MOE"/>
    <n v="1319900"/>
  </r>
  <r>
    <s v="Santa Clara "/>
    <x v="50"/>
    <s v="South Bay Consortium (San Jose)"/>
    <x v="2"/>
    <n v="3"/>
    <x v="378"/>
    <s v="Adult Perkins K-12/COE/JPA"/>
    <s v="Other"/>
    <s v="Adult Perkins K-12/COE/JPA"/>
    <n v="12330"/>
  </r>
  <r>
    <s v="Santa Clara "/>
    <x v="50"/>
    <s v="South Bay Consortium (San Jose)"/>
    <x v="2"/>
    <n v="3"/>
    <x v="378"/>
    <s v="CalWORKS Adult/ROC/P"/>
    <s v="CalWORKS"/>
    <s v="CalWORKS Adult/ROC/P"/>
    <n v="10207"/>
  </r>
  <r>
    <s v="Santa Clara "/>
    <x v="50"/>
    <s v="South Bay Consortium (San Jose)"/>
    <x v="2"/>
    <n v="3"/>
    <x v="378"/>
    <s v="WIA Title II 2014 (All Grantees)"/>
    <s v="Other"/>
    <s v="WIA Title II 2014 (All Grantees)"/>
    <n v="292177"/>
  </r>
  <r>
    <s v="Stanislaus"/>
    <x v="69"/>
    <s v="Stanislaus Mother Lode Consortium"/>
    <x v="2"/>
    <n v="3"/>
    <x v="379"/>
    <s v="MOE"/>
    <s v="AEBG Block Grant Funding"/>
    <s v="MOE"/>
    <n v="260586"/>
  </r>
  <r>
    <s v="Stanislaus"/>
    <x v="69"/>
    <s v="Stanislaus Mother Lode Consortium"/>
    <x v="2"/>
    <n v="3"/>
    <x v="379"/>
    <s v="CalWORKS Adult/ROC/P"/>
    <s v="CalWORKS"/>
    <s v="CalWORKS Adult/ROC/P"/>
    <n v="30713"/>
  </r>
  <r>
    <s v="Stanislaus"/>
    <x v="69"/>
    <s v="Stanislaus Mother Lode Consortium"/>
    <x v="2"/>
    <n v="3"/>
    <x v="379"/>
    <s v="WIA Title II 2014 (All Grantees)"/>
    <s v="Other"/>
    <s v="WIA Title II 2014 (All Grantees)"/>
    <n v="156326"/>
  </r>
  <r>
    <s v="Stanislaus"/>
    <x v="69"/>
    <s v="Stanislaus Mother Lode Consortium"/>
    <x v="2"/>
    <n v="3"/>
    <x v="380"/>
    <s v="CalWORKS Adult/ROC/P"/>
    <s v="CalWORKS"/>
    <s v="CalWORKS Adult/ROC/P"/>
    <n v="172739"/>
  </r>
  <r>
    <s v="Stanislaus"/>
    <x v="69"/>
    <s v="Stanislaus Mother Lode Consortium"/>
    <x v="2"/>
    <n v="3"/>
    <x v="380"/>
    <s v="MOE"/>
    <s v="AEBG Block Grant Funding"/>
    <s v="MOE"/>
    <n v="193044"/>
  </r>
  <r>
    <s v="Stanislaus"/>
    <x v="69"/>
    <s v="Stanislaus Mother Lode Consortium"/>
    <x v="2"/>
    <n v="3"/>
    <x v="380"/>
    <s v="WIA Title II 2014 (All Grantees)"/>
    <s v="Other"/>
    <s v="WIA Title II 2014 (All Grantees)"/>
    <n v="27110"/>
  </r>
  <r>
    <s v="Stanislaus"/>
    <x v="69"/>
    <s v="Stanislaus Mother Lode Consortium"/>
    <x v="2"/>
    <n v="3"/>
    <x v="381"/>
    <s v="MOE"/>
    <s v="AEBG Block Grant Funding"/>
    <s v="MOE"/>
    <n v="66826"/>
  </r>
  <r>
    <s v="Stanislaus"/>
    <x v="69"/>
    <s v="Stanislaus Mother Lode Consortium"/>
    <x v="2"/>
    <n v="3"/>
    <x v="382"/>
    <s v="MOE"/>
    <s v="AEBG Block Grant Funding"/>
    <s v="MOE"/>
    <n v="71327"/>
  </r>
  <r>
    <s v="Tuolumne"/>
    <x v="69"/>
    <s v="Stanislaus Mother Lode Consortium"/>
    <x v="2"/>
    <n v="3"/>
    <x v="383"/>
    <s v="MOE"/>
    <s v="AEBG Block Grant Funding"/>
    <s v="MOE"/>
    <n v="10000"/>
  </r>
  <r>
    <s v="Stanislaus"/>
    <x v="69"/>
    <s v="Stanislaus Mother Lode Consortium"/>
    <x v="2"/>
    <n v="3"/>
    <x v="384"/>
    <s v="MOE"/>
    <s v="AEBG Block Grant Funding"/>
    <s v="MOE"/>
    <n v="728866"/>
  </r>
  <r>
    <s v="Stanislaus"/>
    <x v="69"/>
    <s v="Stanislaus Mother Lode Consortium"/>
    <x v="2"/>
    <n v="3"/>
    <x v="384"/>
    <s v="CalWORKS Adult/ROC/P"/>
    <s v="CalWORKS"/>
    <s v="CalWORKS Adult/ROC/P"/>
    <n v="6086"/>
  </r>
  <r>
    <s v="Stanislaus"/>
    <x v="69"/>
    <s v="Stanislaus Mother Lode Consortium"/>
    <x v="2"/>
    <n v="3"/>
    <x v="384"/>
    <s v="WIA Title II 2014 (All Grantees)"/>
    <s v="Other"/>
    <s v="WIA Title II 2014 (All Grantees)"/>
    <n v="482510"/>
  </r>
  <r>
    <s v="Lake"/>
    <x v="70"/>
    <s v="North Central Consortium"/>
    <x v="2"/>
    <n v="3"/>
    <x v="385"/>
    <s v="MOE"/>
    <s v="AEBG Block Grant Funding"/>
    <s v="MOE"/>
    <n v="27277"/>
  </r>
  <r>
    <s v="Lake"/>
    <x v="70"/>
    <s v="North Central Consortium"/>
    <x v="2"/>
    <n v="3"/>
    <x v="385"/>
    <s v="CalWORKS Adult/ROC/P"/>
    <s v="CalWORKS"/>
    <s v="CalWORKS Adult/ROC/P"/>
    <n v="13038"/>
  </r>
  <r>
    <s v="Yolo"/>
    <x v="70"/>
    <s v="North Central Consortium"/>
    <x v="2"/>
    <n v="3"/>
    <x v="386"/>
    <s v="MOE"/>
    <s v="AEBG Block Grant Funding"/>
    <s v="MOE"/>
    <n v="1204180"/>
  </r>
  <r>
    <s v="Yolo"/>
    <x v="70"/>
    <s v="North Central Consortium"/>
    <x v="2"/>
    <n v="3"/>
    <x v="386"/>
    <s v="CalWORKS Adult/ROC/P"/>
    <s v="CalWORKS"/>
    <s v="CalWORKS Adult/ROC/P"/>
    <n v="18363"/>
  </r>
  <r>
    <s v="Yolo"/>
    <x v="70"/>
    <s v="North Central Consortium"/>
    <x v="2"/>
    <n v="3"/>
    <x v="386"/>
    <s v="WIA Title II 2014 (All Grantees)"/>
    <s v="Other"/>
    <s v="WIA Title II 2014 (All Grantees)"/>
    <n v="232596"/>
  </r>
  <r>
    <s v="Butte"/>
    <x v="3"/>
    <s v="Butte-Glenn Consortium"/>
    <x v="3"/>
    <n v="4"/>
    <x v="387"/>
    <s v="CalWORKS Adult/ROC/P"/>
    <s v="CalWORKS"/>
    <s v="CalWORKS Adult/ROC/P"/>
    <n v="7070"/>
  </r>
  <r>
    <s v="Glenn"/>
    <x v="3"/>
    <s v="Butte-Glenn Consortium"/>
    <x v="3"/>
    <n v="4"/>
    <x v="388"/>
    <s v="MOE"/>
    <s v="AEBG Block Grant Funding"/>
    <s v="MOE"/>
    <n v="335309"/>
  </r>
  <r>
    <s v="Glenn"/>
    <x v="3"/>
    <s v="Butte-Glenn Consortium"/>
    <x v="3"/>
    <n v="4"/>
    <x v="388"/>
    <s v="Adult Perkins K-12/COE/JPA"/>
    <s v="Other"/>
    <s v="Adult Perkins K-12/COE/JPA"/>
    <n v="73"/>
  </r>
  <r>
    <s v="Glenn"/>
    <x v="3"/>
    <s v="Butte-Glenn Consortium"/>
    <x v="3"/>
    <n v="4"/>
    <x v="388"/>
    <s v="WIA Title II 2014 (All Grantees)"/>
    <s v="Other"/>
    <s v="WIA Title II 2014 (All Grantees)"/>
    <n v="56964"/>
  </r>
  <r>
    <s v="Santa Cruz"/>
    <x v="4"/>
    <s v="Santa Cruz County Consortium"/>
    <x v="3"/>
    <n v="4"/>
    <x v="389"/>
    <s v="Adult Correctional Funds (K-12 Only)"/>
    <s v="Other"/>
    <s v="Adult Correctional Funds (K-12 Only)"/>
    <n v="12210"/>
  </r>
  <r>
    <s v="Santa Cruz"/>
    <x v="4"/>
    <s v="Santa Cruz County Consortium"/>
    <x v="3"/>
    <n v="4"/>
    <x v="389"/>
    <s v="CalWORKS Adult/ROC/P"/>
    <s v="CalWORKS"/>
    <s v="CalWORKS Adult/ROC/P"/>
    <n v="4500"/>
  </r>
  <r>
    <s v="Contra Costa"/>
    <x v="11"/>
    <s v="Contra Costa Consortium"/>
    <x v="3"/>
    <n v="4"/>
    <x v="390"/>
    <s v="CalWORKS Adult/ROC/P"/>
    <s v="CalWORKS"/>
    <s v="CalWORKS Adult/ROC/P"/>
    <n v="18877"/>
  </r>
  <r>
    <s v="Contra Costa"/>
    <x v="11"/>
    <s v="Contra Costa Consortium"/>
    <x v="3"/>
    <n v="4"/>
    <x v="390"/>
    <s v="WIA Title II 2014 (All Grantees)"/>
    <s v="Other"/>
    <s v="WIA Title II 2014 (All Grantees)"/>
    <n v="353480"/>
  </r>
  <r>
    <s v="Modoc"/>
    <x v="22"/>
    <s v="Kern Consortium"/>
    <x v="3"/>
    <n v="4"/>
    <x v="391"/>
    <s v="CalWORKS Adult/ROC/P"/>
    <s v="CalWORKS"/>
    <s v="CalWORKS Adult/ROC/P"/>
    <n v="2674"/>
  </r>
  <r>
    <s v="Mono"/>
    <x v="22"/>
    <s v="Kern Consortium"/>
    <x v="3"/>
    <n v="4"/>
    <x v="392"/>
    <s v="MOE"/>
    <s v="AEBG Block Grant Funding"/>
    <s v="MOE"/>
    <n v="20922"/>
  </r>
  <r>
    <s v="El Dorado"/>
    <x v="27"/>
    <s v="Capital Regional Consortium"/>
    <x v="3"/>
    <n v="4"/>
    <x v="393"/>
    <s v="Adult Correctional Funds (K-12 Only)"/>
    <s v="Other"/>
    <s v="Adult Correctional Funds (K-12 Only)"/>
    <n v="18385"/>
  </r>
  <r>
    <s v="El Dorado"/>
    <x v="27"/>
    <s v="Capital Regional Consortium"/>
    <x v="3"/>
    <n v="4"/>
    <x v="393"/>
    <s v="MOE"/>
    <s v="AEBG Block Grant Funding"/>
    <s v="MOE"/>
    <n v="53835"/>
  </r>
  <r>
    <s v="El Dorado"/>
    <x v="27"/>
    <s v="Capital Regional Consortium"/>
    <x v="3"/>
    <n v="4"/>
    <x v="393"/>
    <s v="CalWORKS Adult/ROC/P"/>
    <s v="CalWORKS"/>
    <s v="CalWORKS Adult/ROC/P"/>
    <n v="21448"/>
  </r>
  <r>
    <s v="Sacramento"/>
    <x v="27"/>
    <s v="Capital Regional Consortium"/>
    <x v="3"/>
    <n v="4"/>
    <x v="394"/>
    <s v="CalWORKS Adult/ROC/P"/>
    <s v="CalWORKS"/>
    <s v="CalWORKS Adult/ROC/P"/>
    <n v="67616"/>
  </r>
  <r>
    <s v="Calaveras"/>
    <x v="49"/>
    <s v="Delta Sierra Alliance Consortium"/>
    <x v="3"/>
    <n v="4"/>
    <x v="395"/>
    <s v="MOE"/>
    <s v="AEBG Block Grant Funding"/>
    <s v="MOE"/>
    <n v="56257"/>
  </r>
  <r>
    <s v="San Joaquin"/>
    <x v="49"/>
    <s v="Delta Sierra Alliance Consortium"/>
    <x v="3"/>
    <n v="4"/>
    <x v="396"/>
    <s v="Adult Correctional Funds (K-12 Only)"/>
    <s v="Other"/>
    <s v="Adult Correctional Funds (K-12 Only)"/>
    <n v="242031"/>
  </r>
  <r>
    <s v="San Mateo"/>
    <x v="52"/>
    <s v="ACCEL San Mateo County"/>
    <x v="3"/>
    <n v="4"/>
    <x v="397"/>
    <s v="Adult Correctional Funds (K-12 Only)"/>
    <s v="Other"/>
    <s v="Adult Correctional Funds (K-12 Only)"/>
    <n v="20811"/>
  </r>
  <r>
    <s v="Tulare"/>
    <x v="56"/>
    <s v="Sequoias Consortium"/>
    <x v="3"/>
    <n v="4"/>
    <x v="398"/>
    <s v="CalWORKS Adult/ROC/P"/>
    <s v="CalWORKS"/>
    <s v="CalWORKS Adult/ROC/P"/>
    <n v="40601"/>
  </r>
  <r>
    <s v="Shasta"/>
    <x v="57"/>
    <s v="Shasta-Tehama-Trinity Consortium"/>
    <x v="3"/>
    <n v="4"/>
    <x v="399"/>
    <s v="CalWORKS Adult/ROC/P"/>
    <s v="CalWORKS"/>
    <s v="CalWORKS Adult/ROC/P"/>
    <n v="6564"/>
  </r>
  <r>
    <s v="Shasta"/>
    <x v="57"/>
    <s v="Shasta-Tehama-Trinity Consortium"/>
    <x v="3"/>
    <n v="4"/>
    <x v="399"/>
    <s v="SSSP NonCredit"/>
    <s v="Other"/>
    <s v="SSSP NonCredit"/>
    <n v="14456"/>
  </r>
  <r>
    <s v="Tehama"/>
    <x v="57"/>
    <s v="Shasta-Tehama-Trinity Consortium"/>
    <x v="3"/>
    <n v="4"/>
    <x v="400"/>
    <s v="WIA Title II 2014 (All Grantees)"/>
    <s v="Other"/>
    <s v="WIA Title II 2014 (All Grantees)"/>
    <n v="25981"/>
  </r>
  <r>
    <s v="Nevada"/>
    <x v="58"/>
    <s v="Sierra Joint Consortium"/>
    <x v="3"/>
    <n v="4"/>
    <x v="401"/>
    <s v="CalWORKS Adult/ROC/P"/>
    <s v="CalWORKS"/>
    <s v="CalWORKS Adult/ROC/P"/>
    <n v="2086"/>
  </r>
  <r>
    <s v="Placer"/>
    <x v="58"/>
    <s v="Sierra Joint Consortium"/>
    <x v="3"/>
    <n v="4"/>
    <x v="401"/>
    <s v="CalWORKS Adult/ROC/P"/>
    <s v="CalWORKS"/>
    <s v="CalWORKS Adult/ROC/P"/>
    <n v="4655"/>
  </r>
  <r>
    <s v="Solano"/>
    <x v="60"/>
    <s v="Solano Consortium"/>
    <x v="3"/>
    <n v="4"/>
    <x v="402"/>
    <s v="Adult Correctional Funds (K-12 Only)"/>
    <s v="Other"/>
    <s v="Adult Correctional Funds (K-12 Only)"/>
    <n v="35526"/>
  </r>
  <r>
    <s v="Sonoma"/>
    <x v="61"/>
    <s v="Sonoma County Consortium"/>
    <x v="3"/>
    <n v="4"/>
    <x v="403"/>
    <s v="Adult Correctional Funds (K-12 Only)"/>
    <s v="Other"/>
    <s v="Adult Correctional Funds (K-12 Only)"/>
    <n v="80009"/>
  </r>
  <r>
    <s v="Sonoma"/>
    <x v="61"/>
    <s v="Sonoma County Consortium"/>
    <x v="3"/>
    <n v="4"/>
    <x v="403"/>
    <s v="CalWORKS Adult/ROC/P"/>
    <s v="CalWORKS"/>
    <s v="CalWORKS Adult/ROC/P"/>
    <n v="4756"/>
  </r>
  <r>
    <s v="Madera"/>
    <x v="64"/>
    <s v="State Center Consortium"/>
    <x v="3"/>
    <n v="4"/>
    <x v="404"/>
    <s v="CalWORKS Adult/ROC/P"/>
    <s v="CalWORKS"/>
    <s v="CalWORKS Adult/ROC/P"/>
    <n v="5767"/>
  </r>
  <r>
    <s v="Ventura"/>
    <x v="65"/>
    <s v="Ventura Consortium"/>
    <x v="3"/>
    <n v="4"/>
    <x v="405"/>
    <s v="CalWORKS Adult/ROC/P"/>
    <s v="CalWORKS"/>
    <s v="CalWORKS Adult/ROC/P"/>
    <n v="32521"/>
  </r>
  <r>
    <s v="Colusa"/>
    <x v="70"/>
    <s v="North Central Consortium"/>
    <x v="3"/>
    <n v="4"/>
    <x v="406"/>
    <s v="Adult Correctional Funds (K-12 Only)"/>
    <s v="Other"/>
    <s v="Adult Correctional Funds (K-12 Only)"/>
    <n v="4510"/>
  </r>
  <r>
    <s v="Colusa"/>
    <x v="70"/>
    <s v="North Central Consortium"/>
    <x v="3"/>
    <n v="4"/>
    <x v="406"/>
    <s v="MOE"/>
    <s v="AEBG Block Grant Funding"/>
    <s v="MOE"/>
    <n v="27519"/>
  </r>
  <r>
    <s v="Colusa"/>
    <x v="70"/>
    <s v="North Central Consortium"/>
    <x v="3"/>
    <n v="4"/>
    <x v="406"/>
    <s v="CalWORKS Adult/ROC/P"/>
    <s v="CalWORKS"/>
    <s v="CalWORKS Adult/ROC/P"/>
    <n v="2077"/>
  </r>
  <r>
    <s v="Sutter"/>
    <x v="70"/>
    <s v="North Central Adult Education Consortium (Yuba)"/>
    <x v="3"/>
    <n v="4"/>
    <x v="407"/>
    <s v="MOE"/>
    <s v="AEBG Block Grant Funding"/>
    <s v="MOE"/>
    <n v="415344"/>
  </r>
  <r>
    <s v="Sutter"/>
    <x v="70"/>
    <s v="North Central Adult Education Consortium (Yuba)"/>
    <x v="3"/>
    <n v="4"/>
    <x v="407"/>
    <s v="CalWORKS Adult/ROC/P"/>
    <s v="CalWORKS"/>
    <s v="CalWORKS Adult/ROC/P"/>
    <n v="29752"/>
  </r>
  <r>
    <s v="Sutter"/>
    <x v="70"/>
    <s v="North Central Adult Education Consortium (Yuba)"/>
    <x v="3"/>
    <n v="4"/>
    <x v="407"/>
    <s v="WIA Title II 2014 (All Grantees)"/>
    <s v="Other"/>
    <s v="WIA Title II 2014 (All Grantees)"/>
    <n v="166173"/>
  </r>
  <r>
    <s v="Yuba"/>
    <x v="70"/>
    <s v="North Central Adult Education Consortium (Yuba)"/>
    <x v="3"/>
    <n v="4"/>
    <x v="408"/>
    <s v="CalWORKS Adult/ROC/P"/>
    <s v="CalWORKS"/>
    <s v="CalWORKS Adult/ROC/P"/>
    <n v="3676"/>
  </r>
  <r>
    <s v="Yuba"/>
    <x v="70"/>
    <s v="North Central Adult Education Consortium (Yuba)"/>
    <x v="3"/>
    <n v="4"/>
    <x v="408"/>
    <s v="Adult Correctional Funds (K-12 Only)"/>
    <s v="Other"/>
    <s v="Adult Correctional Funds (K-12 Only)"/>
    <n v="19064"/>
  </r>
  <r>
    <s v="Fresno"/>
    <x v="71"/>
    <s v=""/>
    <x v="3"/>
    <n v="4"/>
    <x v="409"/>
    <s v="Adult Correctional Funds (K-12 Only)"/>
    <s v="Other"/>
    <s v="Adult Correctional Funds (K-12 Only)"/>
    <n v="49149"/>
  </r>
  <r>
    <s v="Los Angeles"/>
    <x v="71"/>
    <s v=""/>
    <x v="3"/>
    <n v="4"/>
    <x v="410"/>
    <s v="CalWORKS Adult/ROC/P"/>
    <s v="CalWORKS"/>
    <s v="CalWORKS Adult/ROC/P"/>
    <n v="35620"/>
  </r>
  <r>
    <s v="Riverside"/>
    <x v="71"/>
    <s v=""/>
    <x v="3"/>
    <n v="4"/>
    <x v="411"/>
    <s v="WIA Title II 2014 (All Grantees)"/>
    <s v="Other"/>
    <s v="WIA Title II 2014 (All Grantees)"/>
    <n v="150813"/>
  </r>
  <r>
    <s v="San Bernardino"/>
    <x v="71"/>
    <s v=""/>
    <x v="3"/>
    <n v="4"/>
    <x v="412"/>
    <s v="Adult Correctional Funds (K-12 Only)"/>
    <s v="Other"/>
    <s v="Adult Correctional Funds (K-12 Only)"/>
    <n v="405772"/>
  </r>
  <r>
    <s v="San Diego"/>
    <x v="71"/>
    <s v=""/>
    <x v="3"/>
    <n v="4"/>
    <x v="413"/>
    <s v="CalWORKS Adult/ROC/P"/>
    <s v="CalWORKS"/>
    <s v="CalWORKS Adult/ROC/P"/>
    <n v="83543"/>
  </r>
  <r>
    <s v="Santa Barbara"/>
    <x v="71"/>
    <s v=""/>
    <x v="3"/>
    <n v="4"/>
    <x v="414"/>
    <s v="CalWORKS Adult/ROC/P"/>
    <s v="CalWORKS"/>
    <s v="CalWORKS Adult/ROC/P"/>
    <n v="8183"/>
  </r>
  <r>
    <s v="Yolo"/>
    <x v="71"/>
    <s v=""/>
    <x v="3"/>
    <n v="4"/>
    <x v="415"/>
    <s v="CalWORKS Adult/ROC/P"/>
    <s v="CalWORKS"/>
    <s v="CalWORKS Adult/ROC/P"/>
    <n v="4649"/>
  </r>
  <r>
    <s v="Butte"/>
    <x v="3"/>
    <s v="Butte-Glenn Consortium"/>
    <x v="4"/>
    <n v="5"/>
    <x v="416"/>
    <s v="Adult Perkins K-12/COE/JPA"/>
    <s v="Other"/>
    <s v="Adult Perkins K-12/COE/JPA"/>
    <n v="6420"/>
  </r>
  <r>
    <s v="Los Angeles"/>
    <x v="10"/>
    <s v="Tri-Cites Consortium"/>
    <x v="4"/>
    <n v="5"/>
    <x v="417"/>
    <s v="Adult Perkins K-12/COE/JPA"/>
    <s v="Other"/>
    <s v="Adult Perkins K-12/COE/JPA"/>
    <n v="5399"/>
  </r>
  <r>
    <s v="Contra Costa"/>
    <x v="11"/>
    <s v="Contra Costa Consortium"/>
    <x v="4"/>
    <n v="5"/>
    <x v="418"/>
    <s v="Adult Perkins K-12/COE/JPA"/>
    <s v="Other"/>
    <s v="Adult Perkins K-12/COE/JPA"/>
    <n v="1897"/>
  </r>
  <r>
    <s v="Imperial"/>
    <x v="21"/>
    <s v="Imperial County Consortium"/>
    <x v="4"/>
    <n v="5"/>
    <x v="419"/>
    <s v="CalWORKS Adult/ROC/P"/>
    <s v="CalWORKS"/>
    <s v="CalWORKS Adult/ROC/P"/>
    <n v="8865"/>
  </r>
  <r>
    <s v="Kern"/>
    <x v="22"/>
    <s v="Kern Consortium"/>
    <x v="4"/>
    <n v="5"/>
    <x v="420"/>
    <s v="CalWORKS Adult/ROC/P"/>
    <s v="CalWORKS"/>
    <s v="CalWORKS Adult/ROC/P"/>
    <n v="17587"/>
  </r>
  <r>
    <s v="Kern"/>
    <x v="22"/>
    <s v="Kern Consortium"/>
    <x v="4"/>
    <n v="5"/>
    <x v="420"/>
    <s v="Adult Perkins K-12/COE/JPA"/>
    <s v="Other"/>
    <s v="Adult Perkins K-12/COE/JPA"/>
    <n v="5034"/>
  </r>
  <r>
    <s v="Los Angeles"/>
    <x v="26"/>
    <s v="Los Angeles Consortium"/>
    <x v="4"/>
    <n v="5"/>
    <x v="421"/>
    <s v="CalWORKS Adult/ROC/P"/>
    <s v="CalWORKS"/>
    <s v="CalWORKS Adult/ROC/P"/>
    <n v="273501"/>
  </r>
  <r>
    <s v="El Dorado"/>
    <x v="27"/>
    <s v="Capital Regional Consortium"/>
    <x v="4"/>
    <n v="5"/>
    <x v="422"/>
    <s v="CalWORKS Adult/ROC/P"/>
    <s v="CalWORKS"/>
    <s v="CalWORKS Adult/ROC/P"/>
    <n v="2840"/>
  </r>
  <r>
    <s v="Sacramento"/>
    <x v="27"/>
    <s v="Capital Regional Consortium"/>
    <x v="4"/>
    <n v="5"/>
    <x v="423"/>
    <s v="CalWORKS Adult/ROC/P"/>
    <s v="CalWORKS"/>
    <s v="CalWORKS Adult/ROC/P"/>
    <n v="12392"/>
  </r>
  <r>
    <s v="Marin"/>
    <x v="28"/>
    <s v="Marin Consortium"/>
    <x v="4"/>
    <n v="5"/>
    <x v="424"/>
    <s v="CalWORKS Adult/ROC/P"/>
    <s v="CalWORKS"/>
    <s v="CalWORKS Adult/ROC/P"/>
    <n v="1963"/>
  </r>
  <r>
    <s v="Marin"/>
    <x v="28"/>
    <s v="Marin Consortium"/>
    <x v="4"/>
    <n v="5"/>
    <x v="424"/>
    <s v="Adult Perkins K-12/COE/JPA"/>
    <s v="Other"/>
    <s v="Adult Perkins K-12/COE/JPA"/>
    <n v="2991"/>
  </r>
  <r>
    <s v="Lake"/>
    <x v="29"/>
    <s v="Mendocino-Lake Consortium"/>
    <x v="4"/>
    <n v="5"/>
    <x v="425"/>
    <s v="CalWORKS Adult/ROC/P"/>
    <s v="CalWORKS"/>
    <s v="CalWORKS Adult/ROC/P"/>
    <n v="2072"/>
  </r>
  <r>
    <s v="Mendocino"/>
    <x v="29"/>
    <s v="Mendocino-Lake Consortium"/>
    <x v="4"/>
    <n v="5"/>
    <x v="426"/>
    <s v="CalWORKS Adult/ROC/P"/>
    <s v="CalWORKS"/>
    <s v="CalWORKS Adult/ROC/P"/>
    <n v="3481"/>
  </r>
  <r>
    <s v="Mendocino "/>
    <x v="29"/>
    <s v="Mendocino-Lake Consortium"/>
    <x v="4"/>
    <n v="5"/>
    <x v="426"/>
    <s v="Adult Perkins K-12/COE/JPA"/>
    <s v="Other"/>
    <s v="Adult Perkins K-12/COE/JPA"/>
    <n v="156494"/>
  </r>
  <r>
    <s v="Mendocino"/>
    <x v="29"/>
    <s v="Mendocino-Lake Consortium"/>
    <x v="4"/>
    <n v="5"/>
    <x v="426"/>
    <s v="Adult Perkins K-12/COE/JPA"/>
    <s v="Other"/>
    <s v="Adult Perkins K-12/COE/JPA"/>
    <n v="4232"/>
  </r>
  <r>
    <s v="Merced"/>
    <x v="30"/>
    <s v="Merced Consortium"/>
    <x v="4"/>
    <n v="5"/>
    <x v="427"/>
    <s v="CalWORKS Adult/ROC/P"/>
    <s v="CalWORKS"/>
    <s v="CalWORKS Adult/ROC/P"/>
    <n v="84286"/>
  </r>
  <r>
    <s v="Los Angeles"/>
    <x v="33"/>
    <s v="Mt. San Antonio Consortium"/>
    <x v="4"/>
    <n v="5"/>
    <x v="428"/>
    <s v="Adult Perkins K-12/COE/JPA"/>
    <s v="Other"/>
    <s v="Adult Perkins K-12/COE/JPA"/>
    <n v="438"/>
  </r>
  <r>
    <s v="Orange"/>
    <x v="36"/>
    <s v="North Orange Consortium"/>
    <x v="4"/>
    <n v="5"/>
    <x v="429"/>
    <s v="CalWORKS Adult/ROC/P"/>
    <s v="CalWORKS"/>
    <s v="CalWORKS Adult/ROC/P"/>
    <n v="25188"/>
  </r>
  <r>
    <s v="Orange"/>
    <x v="36"/>
    <s v="North Orange Consortium"/>
    <x v="4"/>
    <n v="5"/>
    <x v="429"/>
    <s v="Adult Perkins K-12/COE/JPA"/>
    <s v="Other"/>
    <s v="Adult Perkins K-12/COE/JPA"/>
    <n v="72157"/>
  </r>
  <r>
    <s v="San Bernardino"/>
    <x v="46"/>
    <s v="San Bernardino Consortium"/>
    <x v="4"/>
    <n v="5"/>
    <x v="430"/>
    <s v="Adult Perkins K-12/COE/JPA"/>
    <s v="Other"/>
    <s v="Adult Perkins K-12/COE/JPA"/>
    <n v="9412"/>
  </r>
  <r>
    <s v="San Bernardino"/>
    <x v="46"/>
    <s v="San Bernardino Consortium"/>
    <x v="4"/>
    <n v="5"/>
    <x v="430"/>
    <s v="CalWORKS Adult/ROC/P"/>
    <s v="CalWORKS"/>
    <s v="CalWORKS Adult/ROC/P"/>
    <n v="20559"/>
  </r>
  <r>
    <s v="San Joaquin"/>
    <x v="49"/>
    <s v="Delta Sierra Alliance Consortium"/>
    <x v="4"/>
    <n v="5"/>
    <x v="431"/>
    <s v="Adult Perkins K-12/COE/JPA"/>
    <s v="Other"/>
    <s v="Adult Perkins K-12/COE/JPA"/>
    <n v="27141"/>
  </r>
  <r>
    <s v="San Joaquin"/>
    <x v="49"/>
    <s v="Delta Sierra Alliance Consortium"/>
    <x v="4"/>
    <n v="5"/>
    <x v="431"/>
    <s v="CalWORKS Adult/ROC/P"/>
    <s v="CalWORKS"/>
    <s v="CalWORKS Adult/ROC/P"/>
    <n v="135699"/>
  </r>
  <r>
    <s v="San Mateo"/>
    <x v="52"/>
    <s v="ACCEL San Mateo County"/>
    <x v="4"/>
    <n v="5"/>
    <x v="432"/>
    <s v="CalWORKS Adult/ROC/P"/>
    <s v="CalWORKS"/>
    <s v="CalWORKS Adult/ROC/P"/>
    <n v="5060"/>
  </r>
  <r>
    <s v="Ventura"/>
    <x v="65"/>
    <s v="Ventura Consortium"/>
    <x v="4"/>
    <n v="5"/>
    <x v="433"/>
    <s v="CalWORKS Adult/ROC/P"/>
    <s v="CalWORKS"/>
    <s v="CalWORKS Adult/ROC/P"/>
    <n v="9432"/>
  </r>
  <r>
    <s v="Stanislaus"/>
    <x v="69"/>
    <s v="Stanislaus Mother Lode Consortium"/>
    <x v="4"/>
    <n v="5"/>
    <x v="434"/>
    <s v="CalWORKS Adult/ROC/P"/>
    <s v="CalWORKS"/>
    <s v="CalWORKS Adult/ROC/P"/>
    <n v="27748"/>
  </r>
  <r>
    <s v="Sutter"/>
    <x v="70"/>
    <s v="North Central Adult Education Consortium (Yuba)"/>
    <x v="4"/>
    <n v="5"/>
    <x v="435"/>
    <s v="Adult Perkins K-12/COE/JPA"/>
    <s v="Other"/>
    <s v="Adult Perkins K-12/COE/JPA"/>
    <n v="9704"/>
  </r>
  <r>
    <s v="Sutter"/>
    <x v="70"/>
    <s v="North Central Adult Education Consortium (Yuba)"/>
    <x v="4"/>
    <n v="5"/>
    <x v="435"/>
    <s v="CalWORKS Adult/ROC/P"/>
    <s v="CalWORKS"/>
    <s v="CalWORKS Adult/ROC/P"/>
    <n v="3940"/>
  </r>
  <r>
    <s v="Alameda"/>
    <x v="71"/>
    <s v=""/>
    <x v="4"/>
    <n v="5"/>
    <x v="436"/>
    <s v="CalWORKS Adult/ROC/P"/>
    <s v="CalWORKS"/>
    <s v="CalWORKS Adult/ROC/P"/>
    <n v="1894"/>
  </r>
  <r>
    <s v="Alameda"/>
    <x v="71"/>
    <s v=""/>
    <x v="4"/>
    <n v="5"/>
    <x v="437"/>
    <s v="WIA Title II 2014 (All Grantees)"/>
    <s v="Other"/>
    <s v="WIA Title II 2014 (All Grantees)"/>
    <n v="42945"/>
  </r>
  <r>
    <s v="Alameda"/>
    <x v="71"/>
    <s v=""/>
    <x v="4"/>
    <n v="5"/>
    <x v="437"/>
    <s v="Adult Perkins K-12/COE/JPA"/>
    <s v="Other"/>
    <s v="Adult Perkins K-12/COE/JPA"/>
    <n v="134319"/>
  </r>
  <r>
    <s v="Alameda"/>
    <x v="71"/>
    <s v=""/>
    <x v="4"/>
    <n v="5"/>
    <x v="437"/>
    <s v="CalWORKS Adult/ROC/P"/>
    <s v="CalWORKS"/>
    <s v="CalWORKS Adult/ROC/P"/>
    <n v="29532"/>
  </r>
  <r>
    <s v="Fresno"/>
    <x v="71"/>
    <s v=""/>
    <x v="4"/>
    <n v="5"/>
    <x v="438"/>
    <s v="CalWORKS Adult/ROC/P"/>
    <s v="CalWORKS"/>
    <s v="CalWORKS Adult/ROC/P"/>
    <n v="47111"/>
  </r>
  <r>
    <s v="Fresno"/>
    <x v="71"/>
    <s v=""/>
    <x v="4"/>
    <n v="5"/>
    <x v="439"/>
    <s v="CalWORKS Adult/ROC/P"/>
    <s v="CalWORKS"/>
    <s v="CalWORKS Adult/ROC/P"/>
    <n v="20415"/>
  </r>
  <r>
    <s v="Kern"/>
    <x v="71"/>
    <s v=""/>
    <x v="4"/>
    <n v="5"/>
    <x v="440"/>
    <s v="CalWORKS Adult/ROC/P"/>
    <s v="CalWORKS"/>
    <s v="CalWORKS Adult/ROC/P"/>
    <n v="12091"/>
  </r>
  <r>
    <s v="Kings"/>
    <x v="71"/>
    <s v=""/>
    <x v="4"/>
    <n v="5"/>
    <x v="441"/>
    <s v="CalWORKS Adult/ROC/P"/>
    <s v="CalWORKS"/>
    <s v="CalWORKS Adult/ROC/P"/>
    <n v="7272"/>
  </r>
  <r>
    <s v="Los Angeles"/>
    <x v="71"/>
    <s v=""/>
    <x v="4"/>
    <n v="5"/>
    <x v="442"/>
    <s v="Adult Perkins K-12/COE/JPA"/>
    <s v="Other"/>
    <s v="Adult Perkins K-12/COE/JPA"/>
    <n v="114912"/>
  </r>
  <r>
    <s v="Los Angeles"/>
    <x v="71"/>
    <s v=""/>
    <x v="4"/>
    <n v="5"/>
    <x v="442"/>
    <s v="CalWORKS Adult/ROC/P"/>
    <s v="CalWORKS"/>
    <s v="CalWORKS Adult/ROC/P"/>
    <n v="23540"/>
  </r>
  <r>
    <s v="Los Angeles"/>
    <x v="71"/>
    <s v=""/>
    <x v="4"/>
    <n v="5"/>
    <x v="421"/>
    <s v="Adult Perkins K-12/COE/JPA"/>
    <s v="Other"/>
    <s v="Adult Perkins K-12/COE/JPA"/>
    <n v="628843"/>
  </r>
</pivotCacheRecords>
</file>

<file path=xl/pivotCache/pivotCacheRecords2.xml><?xml version="1.0" encoding="utf-8"?>
<pivotCacheRecords xmlns="http://schemas.openxmlformats.org/spreadsheetml/2006/main" xmlns:r="http://schemas.openxmlformats.org/officeDocument/2006/relationships" count="1333">
  <r>
    <s v="Santa Barbara "/>
    <x v="0"/>
    <x v="0"/>
    <n v="1"/>
    <x v="0"/>
    <s v="Allan Hancock Consortium"/>
    <x v="0"/>
    <s v="AEBG Block Grant Funding"/>
    <s v="AB104 Regional Allocation"/>
    <n v="1061699.7752779983"/>
  </r>
  <r>
    <s v="Los Angeles "/>
    <x v="1"/>
    <x v="0"/>
    <n v="1"/>
    <x v="1"/>
    <s v="Antelope Valley Consortium"/>
    <x v="0"/>
    <s v="AEBG Block Grant Funding"/>
    <s v="AB104 Regional Allocation"/>
    <n v="1506388.1954853246"/>
  </r>
  <r>
    <s v="San Bernardino "/>
    <x v="2"/>
    <x v="0"/>
    <n v="1"/>
    <x v="2"/>
    <s v="Barstow Consortium"/>
    <x v="0"/>
    <s v="AEBG Block Grant Funding"/>
    <s v="AB104 Regional Allocation"/>
    <n v="750000"/>
  </r>
  <r>
    <s v="Butte"/>
    <x v="3"/>
    <x v="0"/>
    <n v="1"/>
    <x v="3"/>
    <s v="Butte-Glenn Consortium"/>
    <x v="0"/>
    <s v="AEBG Block Grant Funding"/>
    <s v="AB104 Regional Allocation"/>
    <n v="906519.65469523636"/>
  </r>
  <r>
    <s v="Santa Cruz "/>
    <x v="4"/>
    <x v="0"/>
    <n v="1"/>
    <x v="4"/>
    <s v="Santa Cruz County Consortium"/>
    <x v="0"/>
    <s v="AEBG Block Grant Funding"/>
    <s v="AB104 Regional Allocation"/>
    <n v="1011251.2958158535"/>
  </r>
  <r>
    <s v="Los Angeles "/>
    <x v="5"/>
    <x v="0"/>
    <n v="1"/>
    <x v="5"/>
    <s v="South East Los Angeles Consortium"/>
    <x v="0"/>
    <s v="AEBG Block Grant Funding"/>
    <s v="AB104 Regional Allocation"/>
    <n v="1707599.2405234124"/>
  </r>
  <r>
    <s v="Alameda"/>
    <x v="6"/>
    <x v="0"/>
    <n v="1"/>
    <x v="6"/>
    <s v="Mid Alameda Consortium"/>
    <x v="0"/>
    <s v="AEBG Block Grant Funding"/>
    <s v="AB104 Regional Allocation"/>
    <n v="2148821.3208737685"/>
  </r>
  <r>
    <s v="San Bernardino "/>
    <x v="7"/>
    <x v="0"/>
    <n v="1"/>
    <x v="7"/>
    <s v="West Valley Cooridor Consortium"/>
    <x v="0"/>
    <s v="AEBG Block Grant Funding"/>
    <s v="AB104 Regional Allocation"/>
    <n v="3265920.7236741921"/>
  </r>
  <r>
    <s v="Los Angeles "/>
    <x v="8"/>
    <x v="0"/>
    <n v="1"/>
    <x v="8"/>
    <s v="Citrus Consortium"/>
    <x v="0"/>
    <s v="AEBG Block Grant Funding"/>
    <s v="AB104 Regional Allocation"/>
    <n v="750000"/>
  </r>
  <r>
    <s v="Orange "/>
    <x v="9"/>
    <x v="0"/>
    <n v="1"/>
    <x v="9"/>
    <s v="Coast Consortium"/>
    <x v="0"/>
    <s v="AEBG Block Grant Funding"/>
    <s v="AB104 Regional Allocation"/>
    <n v="2283398.4830639274"/>
  </r>
  <r>
    <s v="Los Angeles"/>
    <x v="10"/>
    <x v="0"/>
    <n v="1"/>
    <x v="10"/>
    <s v="Tri-Cites Consortium"/>
    <x v="0"/>
    <s v="AEBG Block Grant Funding"/>
    <s v="AB104 Regional Allocation"/>
    <n v="1539365.2248356661"/>
  </r>
  <r>
    <s v="Contra Costa "/>
    <x v="11"/>
    <x v="0"/>
    <n v="1"/>
    <x v="11"/>
    <s v="Contra Costa Consortium"/>
    <x v="0"/>
    <s v="AEBG Block Grant Funding"/>
    <s v="AB104 Regional Allocation"/>
    <n v="3180894.1306553264"/>
  </r>
  <r>
    <s v="San Bernardino "/>
    <x v="12"/>
    <x v="0"/>
    <n v="1"/>
    <x v="12"/>
    <s v="Morongo Basin Consortium"/>
    <x v="0"/>
    <s v="AEBG Block Grant Funding"/>
    <s v="AB104 Regional Allocation"/>
    <n v="750000"/>
  </r>
  <r>
    <s v="Riverside"/>
    <x v="13"/>
    <x v="0"/>
    <n v="1"/>
    <x v="13"/>
    <s v="Desert Consortium"/>
    <x v="0"/>
    <s v="AEBG Block Grant Funding"/>
    <s v="AB104 Regional Allocation"/>
    <n v="2065981.6630289701"/>
  </r>
  <r>
    <s v="Los Angeles "/>
    <x v="14"/>
    <x v="0"/>
    <n v="1"/>
    <x v="14"/>
    <s v="South Bay Consortium (El Camino)"/>
    <x v="0"/>
    <s v="AEBG Block Grant Funding"/>
    <s v="AB104 Regional Allocation"/>
    <n v="2215271.5445299139"/>
  </r>
  <r>
    <s v="Plumas"/>
    <x v="15"/>
    <x v="0"/>
    <n v="1"/>
    <x v="15"/>
    <s v="Feather River Consortium"/>
    <x v="0"/>
    <s v="AEBG Block Grant Funding"/>
    <s v="AB104 Regional Allocation"/>
    <n v="750000"/>
  </r>
  <r>
    <s v="Santa Clara "/>
    <x v="16"/>
    <x v="0"/>
    <n v="1"/>
    <x v="16"/>
    <s v="Foothill-Deanza Consortium"/>
    <x v="0"/>
    <s v="AEBG Block Grant Funding"/>
    <s v="AB104 Regional Allocation"/>
    <n v="996060.36090848211"/>
  </r>
  <r>
    <s v="Santa Clara "/>
    <x v="17"/>
    <x v="0"/>
    <n v="1"/>
    <x v="17"/>
    <s v="Gavilan Consortium"/>
    <x v="0"/>
    <s v="AEBG Block Grant Funding"/>
    <s v="AB104 Regional Allocation"/>
    <n v="750000"/>
  </r>
  <r>
    <s v="Los Angeles "/>
    <x v="18"/>
    <x v="0"/>
    <n v="1"/>
    <x v="18"/>
    <s v="Glendale Consortium"/>
    <x v="0"/>
    <s v="AEBG Block Grant Funding"/>
    <s v="AB104 Regional Allocation"/>
    <n v="985474.84328963456"/>
  </r>
  <r>
    <s v="San Diego "/>
    <x v="19"/>
    <x v="0"/>
    <n v="1"/>
    <x v="19"/>
    <s v="San Diego East Region Adult Education Consortium (Grossmont-Cuyamaca)"/>
    <x v="0"/>
    <s v="AEBG Block Grant Funding"/>
    <s v="AB104 Regional Allocation"/>
    <n v="1528974.9288206061"/>
  </r>
  <r>
    <s v="Monterey"/>
    <x v="20"/>
    <x v="0"/>
    <n v="1"/>
    <x v="20"/>
    <s v="Salinas Valley Consortium"/>
    <x v="0"/>
    <s v="AEBG Block Grant Funding"/>
    <s v="AB104 Regional Allocation"/>
    <n v="1703898.6721281132"/>
  </r>
  <r>
    <s v="Imperial "/>
    <x v="21"/>
    <x v="0"/>
    <n v="1"/>
    <x v="21"/>
    <s v="Imperial County Consortium"/>
    <x v="0"/>
    <s v="AEBG Block Grant Funding"/>
    <s v="AB104 Regional Allocation"/>
    <n v="1028678.2589554497"/>
  </r>
  <r>
    <s v="Tulare"/>
    <x v="22"/>
    <x v="0"/>
    <n v="1"/>
    <x v="22"/>
    <s v="Kern Consortium"/>
    <x v="0"/>
    <s v="AEBG Block Grant Funding"/>
    <s v="AB104 Regional Allocation"/>
    <n v="4492132.3575440021"/>
  </r>
  <r>
    <s v="El Dorado "/>
    <x v="23"/>
    <x v="0"/>
    <n v="1"/>
    <x v="23"/>
    <s v="Lake Tahoe Consortium"/>
    <x v="0"/>
    <s v="AEBG Block Grant Funding"/>
    <s v="AB104 Regional Allocation"/>
    <n v="750000"/>
  </r>
  <r>
    <s v="Lassen "/>
    <x v="24"/>
    <x v="0"/>
    <n v="1"/>
    <x v="24"/>
    <s v="Lassen Consortium"/>
    <x v="0"/>
    <s v="AEBG Block Grant Funding"/>
    <s v="AB104 Regional Allocation"/>
    <n v="750000"/>
  </r>
  <r>
    <s v="Los Angeles "/>
    <x v="25"/>
    <x v="0"/>
    <n v="1"/>
    <x v="25"/>
    <s v="Long Beach Consortium"/>
    <x v="0"/>
    <s v="AEBG Block Grant Funding"/>
    <s v="AB104 Regional Allocation"/>
    <n v="2152526.9146486046"/>
  </r>
  <r>
    <s v="Los Angeles "/>
    <x v="26"/>
    <x v="0"/>
    <n v="1"/>
    <x v="26"/>
    <s v="Los Angeles Consortium"/>
    <x v="0"/>
    <s v="AEBG Block Grant Funding"/>
    <s v="AB104 Regional Allocation"/>
    <n v="28377758.624031134"/>
  </r>
  <r>
    <s v="Yolo"/>
    <x v="27"/>
    <x v="0"/>
    <n v="1"/>
    <x v="27"/>
    <s v="Capital Regional Consortium"/>
    <x v="0"/>
    <s v="AEBG Block Grant Funding"/>
    <s v="AB104 Regional Allocation"/>
    <n v="5496880.9123616861"/>
  </r>
  <r>
    <s v="Marin "/>
    <x v="28"/>
    <x v="0"/>
    <n v="1"/>
    <x v="28"/>
    <s v="Marin Consortium"/>
    <x v="0"/>
    <s v="AEBG Block Grant Funding"/>
    <s v="AB104 Regional Allocation"/>
    <n v="750000"/>
  </r>
  <r>
    <s v="Mendocino "/>
    <x v="29"/>
    <x v="0"/>
    <n v="1"/>
    <x v="29"/>
    <s v="Mendocino-Lake Consortium"/>
    <x v="0"/>
    <s v="AEBG Block Grant Funding"/>
    <s v="AB104 Regional Allocation"/>
    <n v="750000"/>
  </r>
  <r>
    <s v="Merced "/>
    <x v="30"/>
    <x v="0"/>
    <n v="1"/>
    <x v="30"/>
    <s v="Merced Consortium"/>
    <x v="0"/>
    <s v="AEBG Block Grant Funding"/>
    <s v="AB104 Regional Allocation"/>
    <n v="1432326.2332169507"/>
  </r>
  <r>
    <s v="San Diego"/>
    <x v="31"/>
    <x v="0"/>
    <n v="1"/>
    <x v="31"/>
    <s v="Mira Costa Consortium"/>
    <x v="0"/>
    <s v="AEBG Block Grant Funding"/>
    <s v="AB104 Regional Allocation"/>
    <n v="1001299.5269351165"/>
  </r>
  <r>
    <s v="Monterey"/>
    <x v="32"/>
    <x v="0"/>
    <n v="1"/>
    <x v="32"/>
    <s v="Monterey Peninsula Consortium"/>
    <x v="0"/>
    <s v="AEBG Block Grant Funding"/>
    <s v="AB104 Regional Allocation"/>
    <n v="750000"/>
  </r>
  <r>
    <s v="Los Angeles "/>
    <x v="33"/>
    <x v="0"/>
    <n v="1"/>
    <x v="33"/>
    <s v="Mt. San Antonio Consortium"/>
    <x v="0"/>
    <s v="AEBG Block Grant Funding"/>
    <s v="AB104 Regional Allocation"/>
    <n v="3303541.9060199419"/>
  </r>
  <r>
    <s v="Riverside "/>
    <x v="34"/>
    <x v="0"/>
    <n v="1"/>
    <x v="34"/>
    <s v="Mt. San Jacinto Consortium"/>
    <x v="0"/>
    <s v="AEBG Block Grant Funding"/>
    <s v="AB104 Regional Allocation"/>
    <n v="2796293.7929810192"/>
  </r>
  <r>
    <s v="Napa "/>
    <x v="35"/>
    <x v="0"/>
    <n v="1"/>
    <x v="35"/>
    <s v="Napa Valley Consortium"/>
    <x v="0"/>
    <s v="AEBG Block Grant Funding"/>
    <s v="AB104 Regional Allocation"/>
    <n v="750000"/>
  </r>
  <r>
    <s v="Orange "/>
    <x v="36"/>
    <x v="0"/>
    <n v="1"/>
    <x v="36"/>
    <s v="North Orange Consortium"/>
    <x v="0"/>
    <s v="AEBG Block Grant Funding"/>
    <s v="AB104 Regional Allocation"/>
    <n v="3545110.3852218688"/>
  </r>
  <r>
    <s v="Alameda "/>
    <x v="37"/>
    <x v="0"/>
    <n v="1"/>
    <x v="37"/>
    <s v="Southern Alameda Consortium"/>
    <x v="0"/>
    <s v="AEBG Block Grant Funding"/>
    <s v="AB104 Regional Allocation"/>
    <n v="750000"/>
  </r>
  <r>
    <s v="Riverside "/>
    <x v="38"/>
    <x v="0"/>
    <n v="1"/>
    <x v="38"/>
    <s v="Palo Verde Consortium"/>
    <x v="0"/>
    <s v="AEBG Block Grant Funding"/>
    <s v="AB104 Regional Allocation"/>
    <n v="750000"/>
  </r>
  <r>
    <s v="San Diego"/>
    <x v="39"/>
    <x v="0"/>
    <n v="1"/>
    <x v="39"/>
    <s v="San Diego North Adult Education Partnership (Palomar)"/>
    <x v="0"/>
    <s v="AEBG Block Grant Funding"/>
    <s v="AB104 Regional Allocation"/>
    <n v="2502638.9666316709"/>
  </r>
  <r>
    <s v="Los Angeles "/>
    <x v="40"/>
    <x v="0"/>
    <n v="1"/>
    <x v="40"/>
    <s v="Pasadena Consortium"/>
    <x v="0"/>
    <s v="AEBG Block Grant Funding"/>
    <s v="AB104 Regional Allocation"/>
    <n v="1530994.2701619491"/>
  </r>
  <r>
    <s v="Alameda"/>
    <x v="41"/>
    <x v="0"/>
    <n v="1"/>
    <x v="41"/>
    <s v="Northern Alameda Consortium"/>
    <x v="0"/>
    <s v="AEBG Block Grant Funding"/>
    <s v="AB104 Regional Allocation"/>
    <n v="2612493.0417781887"/>
  </r>
  <r>
    <s v="Orange "/>
    <x v="42"/>
    <x v="0"/>
    <n v="1"/>
    <x v="42"/>
    <s v="Rancho Santiago Consortium"/>
    <x v="0"/>
    <s v="AEBG Block Grant Funding"/>
    <s v="AB104 Regional Allocation"/>
    <n v="3079153.0067829201"/>
  </r>
  <r>
    <s v="Humboldt "/>
    <x v="43"/>
    <x v="0"/>
    <n v="1"/>
    <x v="43"/>
    <s v="North Coast Consortium"/>
    <x v="0"/>
    <s v="AEBG Block Grant Funding"/>
    <s v="AB104 Regional Allocation"/>
    <n v="750000"/>
  </r>
  <r>
    <s v="Los Angeles "/>
    <x v="44"/>
    <x v="0"/>
    <n v="1"/>
    <x v="44"/>
    <s v="Rio Hondo Consortium"/>
    <x v="0"/>
    <s v="AEBG Block Grant Funding"/>
    <s v="AB104 Regional Allocation"/>
    <n v="2029191.4023815922"/>
  </r>
  <r>
    <s v="Riverside "/>
    <x v="45"/>
    <x v="0"/>
    <n v="1"/>
    <x v="45"/>
    <s v="Riverside About Students Consortium"/>
    <x v="0"/>
    <s v="AEBG Block Grant Funding"/>
    <s v="AB104 Regional Allocation"/>
    <n v="3845793.4367947034"/>
  </r>
  <r>
    <s v="San Bernardino "/>
    <x v="46"/>
    <x v="0"/>
    <n v="1"/>
    <x v="46"/>
    <s v="San Bernardino Consortium"/>
    <x v="0"/>
    <s v="AEBG Block Grant Funding"/>
    <s v="AB104 Regional Allocation"/>
    <n v="2996770.5031850571"/>
  </r>
  <r>
    <s v="San Diego "/>
    <x v="47"/>
    <x v="0"/>
    <n v="1"/>
    <x v="47"/>
    <s v="San Diego Adult Education Regional Consortium"/>
    <x v="0"/>
    <s v="AEBG Block Grant Funding"/>
    <s v="AB104 Regional Allocation"/>
    <n v="3652359.7297039758"/>
  </r>
  <r>
    <s v="San Francisco "/>
    <x v="48"/>
    <x v="0"/>
    <n v="1"/>
    <x v="48"/>
    <s v="San Francisco Consortium"/>
    <x v="0"/>
    <s v="AEBG Block Grant Funding"/>
    <s v="AB104 Regional Allocation"/>
    <n v="3555934.7881120904"/>
  </r>
  <r>
    <s v="San Joaquin "/>
    <x v="49"/>
    <x v="0"/>
    <n v="1"/>
    <x v="49"/>
    <s v="Delta Sierra Alliance Consortium"/>
    <x v="0"/>
    <s v="AEBG Block Grant Funding"/>
    <s v="AB104 Regional Allocation"/>
    <n v="3171131.2561449078"/>
  </r>
  <r>
    <s v="Santa Clara "/>
    <x v="50"/>
    <x v="0"/>
    <n v="1"/>
    <x v="50"/>
    <s v="South Bay Consortium (San Jose)"/>
    <x v="0"/>
    <s v="AEBG Block Grant Funding"/>
    <s v="AB104 Regional Allocation"/>
    <n v="3432027.2427015747"/>
  </r>
  <r>
    <s v="San Luis Obispo "/>
    <x v="51"/>
    <x v="0"/>
    <n v="1"/>
    <x v="51"/>
    <s v="San Luis Obispo Consortium"/>
    <x v="0"/>
    <s v="AEBG Block Grant Funding"/>
    <s v="AB104 Regional Allocation"/>
    <n v="790321.6684871756"/>
  </r>
  <r>
    <s v="San Mateo "/>
    <x v="52"/>
    <x v="0"/>
    <n v="1"/>
    <x v="52"/>
    <s v="ACCEL San Mateo County"/>
    <x v="0"/>
    <s v="AEBG Block Grant Funding"/>
    <s v="AB104 Regional Allocation"/>
    <n v="2243980.3208064716"/>
  </r>
  <r>
    <s v="Santa Barbara "/>
    <x v="53"/>
    <x v="0"/>
    <n v="1"/>
    <x v="53"/>
    <s v="Santa Barbara Consortium"/>
    <x v="0"/>
    <s v="AEBG Block Grant Funding"/>
    <s v="AB104 Regional Allocation"/>
    <n v="750000"/>
  </r>
  <r>
    <s v="Los Angeles "/>
    <x v="54"/>
    <x v="0"/>
    <n v="1"/>
    <x v="54"/>
    <s v="College Of The Canyons Consortium"/>
    <x v="0"/>
    <s v="AEBG Block Grant Funding"/>
    <s v="AB104 Regional Allocation"/>
    <n v="750000"/>
  </r>
  <r>
    <s v="Los Angeles "/>
    <x v="55"/>
    <x v="0"/>
    <n v="1"/>
    <x v="55"/>
    <s v="Santa Monica Consortium"/>
    <x v="0"/>
    <s v="AEBG Block Grant Funding"/>
    <s v="AB104 Regional Allocation"/>
    <n v="750000"/>
  </r>
  <r>
    <s v="Tulare "/>
    <x v="56"/>
    <x v="0"/>
    <n v="1"/>
    <x v="56"/>
    <s v="Sequoias Consortium"/>
    <x v="0"/>
    <s v="AEBG Block Grant Funding"/>
    <s v="AB104 Regional Allocation"/>
    <n v="1880339.5338076837"/>
  </r>
  <r>
    <s v="Shasta"/>
    <x v="57"/>
    <x v="0"/>
    <n v="1"/>
    <x v="57"/>
    <s v="Shasta-Tehama-Trinity Consortium"/>
    <x v="0"/>
    <s v="AEBG Block Grant Funding"/>
    <s v="AB104 Regional Allocation"/>
    <n v="826329.78600175667"/>
  </r>
  <r>
    <s v="Placer"/>
    <x v="58"/>
    <x v="0"/>
    <n v="1"/>
    <x v="58"/>
    <s v="Sierra Joint Consortium"/>
    <x v="0"/>
    <s v="AEBG Block Grant Funding"/>
    <s v="AB104 Regional Allocation"/>
    <n v="1142566.6542659577"/>
  </r>
  <r>
    <s v="Siskiyou "/>
    <x v="59"/>
    <x v="0"/>
    <n v="1"/>
    <x v="59"/>
    <s v="Siskiyous Consortium"/>
    <x v="0"/>
    <s v="AEBG Block Grant Funding"/>
    <s v="AB104 Regional Allocation"/>
    <n v="750000"/>
  </r>
  <r>
    <s v="Solano "/>
    <x v="60"/>
    <x v="0"/>
    <n v="1"/>
    <x v="60"/>
    <s v="Solano Consortium"/>
    <x v="0"/>
    <s v="AEBG Block Grant Funding"/>
    <s v="AB104 Regional Allocation"/>
    <n v="1269622.9597035409"/>
  </r>
  <r>
    <s v="Sonoma "/>
    <x v="61"/>
    <x v="0"/>
    <n v="1"/>
    <x v="61"/>
    <s v="Sonoma County Consortium"/>
    <x v="0"/>
    <s v="AEBG Block Grant Funding"/>
    <s v="AB104 Regional Allocation"/>
    <n v="1589948.6719595655"/>
  </r>
  <r>
    <s v="Orange "/>
    <x v="62"/>
    <x v="0"/>
    <n v="1"/>
    <x v="62"/>
    <s v="South Orange Consortium"/>
    <x v="0"/>
    <s v="AEBG Block Grant Funding"/>
    <s v="AB104 Regional Allocation"/>
    <n v="2147410.0246074204"/>
  </r>
  <r>
    <s v="San Diego "/>
    <x v="63"/>
    <x v="0"/>
    <n v="1"/>
    <x v="63"/>
    <s v="South Bay Consortium (San Diego)"/>
    <x v="0"/>
    <s v="AEBG Block Grant Funding"/>
    <s v="AB104 Regional Allocation"/>
    <n v="1910647.6818480061"/>
  </r>
  <r>
    <s v="Fresno"/>
    <x v="64"/>
    <x v="0"/>
    <n v="1"/>
    <x v="64"/>
    <s v="State Center Consortium"/>
    <x v="0"/>
    <s v="AEBG Block Grant Funding"/>
    <s v="AB104 Regional Allocation"/>
    <n v="4839116.9055143511"/>
  </r>
  <r>
    <s v="Ventura "/>
    <x v="65"/>
    <x v="0"/>
    <n v="1"/>
    <x v="65"/>
    <s v="Ventura Consortium"/>
    <x v="0"/>
    <s v="AEBG Block Grant Funding"/>
    <s v="AB104 Regional Allocation"/>
    <n v="2941356.1455546422"/>
  </r>
  <r>
    <s v="San Bernardino "/>
    <x v="66"/>
    <x v="0"/>
    <n v="1"/>
    <x v="66"/>
    <s v="Victor Valley Consortium"/>
    <x v="0"/>
    <s v="AEBG Block Grant Funding"/>
    <s v="AB104 Regional Allocation"/>
    <n v="1420427.889109164"/>
  </r>
  <r>
    <s v="Kings "/>
    <x v="67"/>
    <x v="0"/>
    <n v="1"/>
    <x v="67"/>
    <s v="West Hills Consortium"/>
    <x v="0"/>
    <s v="AEBG Block Grant Funding"/>
    <s v="AB104 Regional Allocation"/>
    <n v="750000"/>
  </r>
  <r>
    <s v="Kern "/>
    <x v="68"/>
    <x v="0"/>
    <n v="1"/>
    <x v="68"/>
    <s v="West Kern Consortium"/>
    <x v="0"/>
    <s v="AEBG Block Grant Funding"/>
    <s v="AB104 Regional Allocation"/>
    <n v="750000"/>
  </r>
  <r>
    <s v="Santa Clara "/>
    <x v="50"/>
    <x v="0"/>
    <n v="1"/>
    <x v="50"/>
    <s v="South Bay Consortium (San Jose)"/>
    <x v="0"/>
    <s v="AEBG Block Grant Funding"/>
    <s v="AB104 Regional Allocation"/>
    <n v="1143815.3734466266"/>
  </r>
  <r>
    <s v="Stanislaus"/>
    <x v="69"/>
    <x v="0"/>
    <n v="1"/>
    <x v="69"/>
    <s v="Stanislaus Mother Lode Consortium"/>
    <x v="0"/>
    <s v="AEBG Block Grant Funding"/>
    <s v="AB104 Regional Allocation"/>
    <n v="2677535.9339208673"/>
  </r>
  <r>
    <s v="Yuba "/>
    <x v="70"/>
    <x v="0"/>
    <n v="1"/>
    <x v="70"/>
    <s v="North Central Consortium"/>
    <x v="0"/>
    <s v="AEBG Block Grant Funding"/>
    <s v="AB104 Regional Allocation"/>
    <n v="1284024.3076612598"/>
  </r>
  <r>
    <s v="Santa Barbara "/>
    <x v="71"/>
    <x v="1"/>
    <n v="2"/>
    <x v="0"/>
    <s v="Allan Hancock Consortium"/>
    <x v="1"/>
    <s v="Credit / Non-Credit CCD Apportionment"/>
    <s v="CTE (Non Credit Only)"/>
    <n v="1007007.6942857145"/>
  </r>
  <r>
    <s v="Santa Barbara "/>
    <x v="71"/>
    <x v="1"/>
    <n v="2"/>
    <x v="0"/>
    <s v="Allan Hancock Consortium"/>
    <x v="2"/>
    <s v="Credit / Non-Credit CCD Apportionment"/>
    <s v="ABE / ASE"/>
    <n v="3414929.9579047621"/>
  </r>
  <r>
    <s v="Santa Barbara "/>
    <x v="71"/>
    <x v="1"/>
    <n v="2"/>
    <x v="0"/>
    <s v="Allan Hancock Consortium"/>
    <x v="3"/>
    <s v="Credit / Non-Credit CCD Apportionment"/>
    <s v="AWD"/>
    <n v="14250.666666666666"/>
  </r>
  <r>
    <s v="Santa Barbara "/>
    <x v="71"/>
    <x v="1"/>
    <n v="2"/>
    <x v="0"/>
    <s v="Allan Hancock Consortium"/>
    <x v="4"/>
    <s v="Credit / Non-Credit CCD Apportionment"/>
    <s v="ESL"/>
    <n v="1134706.1451428586"/>
  </r>
  <r>
    <s v="Santa Barbara"/>
    <x v="71"/>
    <x v="1"/>
    <n v="2"/>
    <x v="0"/>
    <s v="Allan Hancock Consortium"/>
    <x v="5"/>
    <s v="Other"/>
    <s v="Basic Skills Initiative"/>
    <n v="193855"/>
  </r>
  <r>
    <s v="Santa Barbara"/>
    <x v="71"/>
    <x v="1"/>
    <n v="2"/>
    <x v="0"/>
    <s v="Allan Hancock Consortium"/>
    <x v="6"/>
    <s v="CalWORKS"/>
    <s v="CalWORKS 14-15 CCD"/>
    <n v="386354"/>
  </r>
  <r>
    <s v="Santa Barbara"/>
    <x v="71"/>
    <x v="1"/>
    <n v="2"/>
    <x v="0"/>
    <s v="Allan Hancock Consortium"/>
    <x v="7"/>
    <s v="Other"/>
    <s v="SSSP NonCredit"/>
    <n v="205445"/>
  </r>
  <r>
    <s v="Santa Barbara "/>
    <x v="71"/>
    <x v="1"/>
    <n v="2"/>
    <x v="0"/>
    <s v="Allan Hancock Consortium"/>
    <x v="8"/>
    <s v="Other"/>
    <s v="Adult Perkins K-12/COE/JPA"/>
    <n v="486247"/>
  </r>
  <r>
    <s v="Los Angeles"/>
    <x v="72"/>
    <x v="1"/>
    <n v="2"/>
    <x v="1"/>
    <s v="Antelope Valley Consortium"/>
    <x v="2"/>
    <s v="Credit / Non-Credit CCD Apportionment"/>
    <s v="ABE / ASE"/>
    <n v="6405471.5946666664"/>
  </r>
  <r>
    <s v="Los Angeles"/>
    <x v="72"/>
    <x v="1"/>
    <n v="2"/>
    <x v="1"/>
    <s v="Antelope Valley Consortium"/>
    <x v="4"/>
    <s v="Credit / Non-Credit CCD Apportionment"/>
    <s v="ESL"/>
    <n v="484764.92799999996"/>
  </r>
  <r>
    <s v="Los Angeles"/>
    <x v="72"/>
    <x v="1"/>
    <n v="2"/>
    <x v="1"/>
    <s v="Antelope Valley Consortium"/>
    <x v="9"/>
    <s v="Other"/>
    <s v="Basic Skills Initiative"/>
    <n v="213882"/>
  </r>
  <r>
    <s v="Los Angeles"/>
    <x v="72"/>
    <x v="1"/>
    <n v="2"/>
    <x v="1"/>
    <s v="Antelope Valley Consortium"/>
    <x v="6"/>
    <s v="CalWORKS"/>
    <s v="CalWORKS 14-15 CCD"/>
    <n v="999634"/>
  </r>
  <r>
    <s v="Los Angeles"/>
    <x v="72"/>
    <x v="1"/>
    <n v="2"/>
    <x v="1"/>
    <s v="Antelope Valley Consortium"/>
    <x v="7"/>
    <s v="Other"/>
    <s v="SSSP NonCredit"/>
    <n v="591"/>
  </r>
  <r>
    <s v="Los Angeles "/>
    <x v="72"/>
    <x v="1"/>
    <n v="2"/>
    <x v="1"/>
    <s v="Antelope Valley Consortium"/>
    <x v="8"/>
    <s v="Other"/>
    <s v="Adult Perkins K-12/COE/JPA"/>
    <n v="377033"/>
  </r>
  <r>
    <s v="San Bernardino"/>
    <x v="73"/>
    <x v="1"/>
    <n v="2"/>
    <x v="2"/>
    <s v="Barstow Consortium"/>
    <x v="10"/>
    <s v="Other"/>
    <s v="Basic Skills Initiative"/>
    <n v="90000"/>
  </r>
  <r>
    <s v="San Bernardino"/>
    <x v="73"/>
    <x v="1"/>
    <n v="2"/>
    <x v="2"/>
    <s v="Barstow Consortium"/>
    <x v="6"/>
    <s v="CalWORKS"/>
    <s v="CalWORKS 14-15 CCD"/>
    <n v="235879"/>
  </r>
  <r>
    <s v="San Bernardino"/>
    <x v="73"/>
    <x v="1"/>
    <n v="2"/>
    <x v="2"/>
    <s v="Barstow Consortium"/>
    <x v="7"/>
    <s v="Other"/>
    <s v="SSSP NonCredit"/>
    <n v="11760"/>
  </r>
  <r>
    <s v="San Bernardino"/>
    <x v="73"/>
    <x v="1"/>
    <n v="2"/>
    <x v="2"/>
    <s v="Barstow Consortium"/>
    <x v="2"/>
    <s v="Credit / Non-Credit CCD Apportionment"/>
    <s v="ABE / ASE"/>
    <n v="534387.5306666668"/>
  </r>
  <r>
    <s v="San Bernardino"/>
    <x v="73"/>
    <x v="1"/>
    <n v="2"/>
    <x v="2"/>
    <s v="Barstow Consortium"/>
    <x v="3"/>
    <s v="Credit / Non-Credit CCD Apportionment"/>
    <s v="AWD"/>
    <n v="104484.10666666669"/>
  </r>
  <r>
    <s v="San Bernardino"/>
    <x v="73"/>
    <x v="1"/>
    <n v="2"/>
    <x v="2"/>
    <s v="Barstow Consortium"/>
    <x v="4"/>
    <s v="Credit / Non-Credit CCD Apportionment"/>
    <s v="ESL"/>
    <n v="66333.865523809523"/>
  </r>
  <r>
    <s v="San Bernardino "/>
    <x v="73"/>
    <x v="1"/>
    <n v="2"/>
    <x v="2"/>
    <s v="Barstow Consortium"/>
    <x v="8"/>
    <s v="Other"/>
    <s v="Adult Perkins K-12/COE/JPA"/>
    <n v="158764"/>
  </r>
  <r>
    <s v="Butte"/>
    <x v="74"/>
    <x v="1"/>
    <n v="2"/>
    <x v="3"/>
    <s v="Butte-Glenn Consortium"/>
    <x v="11"/>
    <s v="Other"/>
    <s v="Basic Skills Initiative"/>
    <n v="108637"/>
  </r>
  <r>
    <s v="Butte"/>
    <x v="74"/>
    <x v="1"/>
    <n v="2"/>
    <x v="3"/>
    <s v="Butte-Glenn Consortium"/>
    <x v="6"/>
    <s v="CalWORKS"/>
    <s v="CalWORKS 14-15 CCD"/>
    <n v="490895"/>
  </r>
  <r>
    <s v="Butte"/>
    <x v="74"/>
    <x v="1"/>
    <n v="2"/>
    <x v="3"/>
    <s v="Butte-Glenn Consortium"/>
    <x v="7"/>
    <s v="Other"/>
    <s v="SSSP NonCredit"/>
    <n v="28784"/>
  </r>
  <r>
    <s v="Butte "/>
    <x v="74"/>
    <x v="1"/>
    <n v="2"/>
    <x v="3"/>
    <s v="Butte-Glenn Consortium"/>
    <x v="8"/>
    <s v="Other"/>
    <s v="Adult Perkins K-12/COE/JPA"/>
    <n v="644893"/>
  </r>
  <r>
    <s v="Butte"/>
    <x v="74"/>
    <x v="1"/>
    <n v="2"/>
    <x v="3"/>
    <s v="Butte-Glenn Consortium"/>
    <x v="1"/>
    <s v="Credit / Non-Credit CCD Apportionment"/>
    <s v="CTE (Non Credit Only)"/>
    <n v="5448.1714285714288"/>
  </r>
  <r>
    <s v="Butte"/>
    <x v="74"/>
    <x v="1"/>
    <n v="2"/>
    <x v="3"/>
    <s v="Butte-Glenn Consortium"/>
    <x v="2"/>
    <s v="Credit / Non-Credit CCD Apportionment"/>
    <s v="ABE / ASE"/>
    <n v="598349.8666666667"/>
  </r>
  <r>
    <s v="Butte"/>
    <x v="74"/>
    <x v="1"/>
    <n v="2"/>
    <x v="3"/>
    <s v="Butte-Glenn Consortium"/>
    <x v="3"/>
    <s v="Credit / Non-Credit CCD Apportionment"/>
    <s v="AWD"/>
    <n v="1569929.2342857143"/>
  </r>
  <r>
    <s v="Butte"/>
    <x v="74"/>
    <x v="1"/>
    <n v="2"/>
    <x v="3"/>
    <s v="Butte-Glenn Consortium"/>
    <x v="4"/>
    <s v="Credit / Non-Credit CCD Apportionment"/>
    <s v="ESL"/>
    <n v="69600.651428571437"/>
  </r>
  <r>
    <s v="Butte"/>
    <x v="74"/>
    <x v="1"/>
    <n v="2"/>
    <x v="3"/>
    <s v="Butte-Glenn Consortium"/>
    <x v="12"/>
    <s v="Other"/>
    <s v="WIA Title II 2014 (All Grantees)"/>
    <n v="101127"/>
  </r>
  <r>
    <s v="Santa Cruz"/>
    <x v="75"/>
    <x v="1"/>
    <n v="2"/>
    <x v="4"/>
    <s v="Santa Cruz County Consortium"/>
    <x v="13"/>
    <s v="Other"/>
    <s v="Basic Skills Initiative"/>
    <n v="90000"/>
  </r>
  <r>
    <s v="Santa Cruz"/>
    <x v="75"/>
    <x v="1"/>
    <n v="2"/>
    <x v="4"/>
    <s v="Santa Cruz County Consortium"/>
    <x v="6"/>
    <s v="CalWORKS"/>
    <s v="CalWORKS 14-15 CCD"/>
    <n v="297051"/>
  </r>
  <r>
    <s v="Santa Cruz"/>
    <x v="75"/>
    <x v="1"/>
    <n v="2"/>
    <x v="4"/>
    <s v="Santa Cruz County Consortium"/>
    <x v="7"/>
    <s v="Other"/>
    <s v="SSSP NonCredit"/>
    <n v="0"/>
  </r>
  <r>
    <s v="Santa Cruz"/>
    <x v="75"/>
    <x v="1"/>
    <n v="2"/>
    <x v="4"/>
    <s v="Santa Cruz County Consortium"/>
    <x v="2"/>
    <s v="Credit / Non-Credit CCD Apportionment"/>
    <s v="ABE / ASE"/>
    <n v="1596663.3131428573"/>
  </r>
  <r>
    <s v="Santa Cruz"/>
    <x v="75"/>
    <x v="1"/>
    <n v="2"/>
    <x v="4"/>
    <s v="Santa Cruz County Consortium"/>
    <x v="4"/>
    <s v="Credit / Non-Credit CCD Apportionment"/>
    <s v="ESL"/>
    <n v="260073.0196190477"/>
  </r>
  <r>
    <s v="Santa Cruz "/>
    <x v="75"/>
    <x v="1"/>
    <n v="2"/>
    <x v="4"/>
    <s v="Santa Cruz County Consortium"/>
    <x v="8"/>
    <s v="Other"/>
    <s v="Adult Perkins K-12/COE/JPA"/>
    <n v="490284"/>
  </r>
  <r>
    <s v="Los Angeles"/>
    <x v="76"/>
    <x v="1"/>
    <n v="2"/>
    <x v="5"/>
    <s v="South East Los Angeles Consortium"/>
    <x v="12"/>
    <s v="Other"/>
    <s v="WIA Title II 2014 (All Grantees)"/>
    <n v="187707"/>
  </r>
  <r>
    <s v="Los Angeles"/>
    <x v="76"/>
    <x v="1"/>
    <n v="2"/>
    <x v="5"/>
    <s v="South East Los Angeles Consortium"/>
    <x v="14"/>
    <s v="Other"/>
    <s v="Basic Skills Initiative"/>
    <n v="360344"/>
  </r>
  <r>
    <s v="Los Angeles"/>
    <x v="76"/>
    <x v="1"/>
    <n v="2"/>
    <x v="5"/>
    <s v="South East Los Angeles Consortium"/>
    <x v="6"/>
    <s v="CalWORKS"/>
    <s v="CalWORKS 14-15 CCD"/>
    <n v="607585"/>
  </r>
  <r>
    <s v="Los Angeles"/>
    <x v="76"/>
    <x v="1"/>
    <n v="2"/>
    <x v="5"/>
    <s v="South East Los Angeles Consortium"/>
    <x v="7"/>
    <s v="Other"/>
    <s v="SSSP NonCredit"/>
    <n v="99449"/>
  </r>
  <r>
    <s v="Los Angeles"/>
    <x v="76"/>
    <x v="1"/>
    <n v="2"/>
    <x v="5"/>
    <s v="South East Los Angeles Consortium"/>
    <x v="1"/>
    <s v="Credit / Non-Credit CCD Apportionment"/>
    <s v="CTE (Non Credit Only)"/>
    <n v="699915.39428571402"/>
  </r>
  <r>
    <s v="Los Angeles"/>
    <x v="76"/>
    <x v="1"/>
    <n v="2"/>
    <x v="5"/>
    <s v="South East Los Angeles Consortium"/>
    <x v="2"/>
    <s v="Credit / Non-Credit CCD Apportionment"/>
    <s v="ABE / ASE"/>
    <n v="9947708.8571428563"/>
  </r>
  <r>
    <s v="Los Angeles"/>
    <x v="76"/>
    <x v="1"/>
    <n v="2"/>
    <x v="5"/>
    <s v="South East Los Angeles Consortium"/>
    <x v="4"/>
    <s v="Credit / Non-Credit CCD Apportionment"/>
    <s v="ESL"/>
    <n v="636279.34190476197"/>
  </r>
  <r>
    <s v="Los Angeles "/>
    <x v="76"/>
    <x v="1"/>
    <n v="2"/>
    <x v="5"/>
    <s v="South East Los Angeles Consortium"/>
    <x v="8"/>
    <s v="Other"/>
    <s v="Adult Perkins K-12/COE/JPA"/>
    <n v="806109"/>
  </r>
  <r>
    <s v="Alameda "/>
    <x v="77"/>
    <x v="1"/>
    <n v="2"/>
    <x v="6"/>
    <s v="Mid Alameda Consortium"/>
    <x v="8"/>
    <s v="Other"/>
    <s v="Adult Perkins K-12/COE/JPA"/>
    <n v="747625"/>
  </r>
  <r>
    <s v="Alameda"/>
    <x v="77"/>
    <x v="1"/>
    <n v="2"/>
    <x v="6"/>
    <s v="Mid Alameda Consortium"/>
    <x v="15"/>
    <s v="Other"/>
    <s v="Basic Skills Initiative"/>
    <n v="211650"/>
  </r>
  <r>
    <s v="Alameda"/>
    <x v="77"/>
    <x v="1"/>
    <n v="2"/>
    <x v="6"/>
    <s v="Mid Alameda Consortium"/>
    <x v="6"/>
    <s v="CalWORKS"/>
    <s v="CalWORKS 14-15 CCD"/>
    <n v="518438"/>
  </r>
  <r>
    <s v="Alameda"/>
    <x v="77"/>
    <x v="1"/>
    <n v="2"/>
    <x v="6"/>
    <s v="Mid Alameda Consortium"/>
    <x v="7"/>
    <s v="Other"/>
    <s v="SSSP NonCredit"/>
    <n v="0"/>
  </r>
  <r>
    <s v="Alameda"/>
    <x v="77"/>
    <x v="1"/>
    <n v="2"/>
    <x v="6"/>
    <s v="Mid Alameda Consortium"/>
    <x v="2"/>
    <s v="Credit / Non-Credit CCD Apportionment"/>
    <s v="ABE / ASE"/>
    <n v="4823360.8"/>
  </r>
  <r>
    <s v="Alameda"/>
    <x v="77"/>
    <x v="1"/>
    <n v="2"/>
    <x v="6"/>
    <s v="Mid Alameda Consortium"/>
    <x v="3"/>
    <s v="Credit / Non-Credit CCD Apportionment"/>
    <s v="AWD"/>
    <n v="220737.48266666665"/>
  </r>
  <r>
    <s v="Alameda"/>
    <x v="77"/>
    <x v="1"/>
    <n v="2"/>
    <x v="6"/>
    <s v="Mid Alameda Consortium"/>
    <x v="4"/>
    <s v="Credit / Non-Credit CCD Apportionment"/>
    <s v="ESL"/>
    <n v="1412123.4986666667"/>
  </r>
  <r>
    <s v="San Bernardino"/>
    <x v="78"/>
    <x v="1"/>
    <n v="2"/>
    <x v="7"/>
    <s v="West Valley Cooridor Consortium"/>
    <x v="16"/>
    <s v="Other"/>
    <s v="Basic Skills Initiative"/>
    <n v="155537"/>
  </r>
  <r>
    <s v="San Bernardino"/>
    <x v="78"/>
    <x v="1"/>
    <n v="2"/>
    <x v="7"/>
    <s v="West Valley Cooridor Consortium"/>
    <x v="6"/>
    <s v="CalWORKS"/>
    <s v="CalWORKS 14-15 CCD"/>
    <n v="521972"/>
  </r>
  <r>
    <s v="San Bernardino"/>
    <x v="78"/>
    <x v="1"/>
    <n v="2"/>
    <x v="7"/>
    <s v="West Valley Cooridor Consortium"/>
    <x v="7"/>
    <s v="Other"/>
    <s v="SSSP NonCredit"/>
    <n v="22262"/>
  </r>
  <r>
    <s v="San Bernardino"/>
    <x v="78"/>
    <x v="1"/>
    <n v="2"/>
    <x v="7"/>
    <s v="West Valley Cooridor Consortium"/>
    <x v="2"/>
    <s v="Credit / Non-Credit CCD Apportionment"/>
    <s v="ABE / ASE"/>
    <n v="2957315.2984761894"/>
  </r>
  <r>
    <s v="San Bernardino"/>
    <x v="78"/>
    <x v="1"/>
    <n v="2"/>
    <x v="7"/>
    <s v="West Valley Cooridor Consortium"/>
    <x v="3"/>
    <s v="Credit / Non-Credit CCD Apportionment"/>
    <s v="AWD"/>
    <n v="513602.28057142848"/>
  </r>
  <r>
    <s v="San Bernardino"/>
    <x v="78"/>
    <x v="1"/>
    <n v="2"/>
    <x v="7"/>
    <s v="West Valley Cooridor Consortium"/>
    <x v="4"/>
    <s v="Credit / Non-Credit CCD Apportionment"/>
    <s v="ESL"/>
    <n v="602019.3716190476"/>
  </r>
  <r>
    <s v="San Bernardino "/>
    <x v="78"/>
    <x v="1"/>
    <n v="2"/>
    <x v="7"/>
    <s v="West Valley Cooridor Consortium"/>
    <x v="8"/>
    <s v="Other"/>
    <s v="Adult Perkins K-12/COE/JPA"/>
    <n v="606627"/>
  </r>
  <r>
    <s v="Los Angeles"/>
    <x v="79"/>
    <x v="1"/>
    <n v="2"/>
    <x v="8"/>
    <s v="Citrus Consortium"/>
    <x v="17"/>
    <s v="Other"/>
    <s v="Basic Skills Initiative"/>
    <n v="241006"/>
  </r>
  <r>
    <s v="Los Angeles"/>
    <x v="79"/>
    <x v="1"/>
    <n v="2"/>
    <x v="8"/>
    <s v="Citrus Consortium"/>
    <x v="6"/>
    <s v="CalWORKS"/>
    <s v="CalWORKS 14-15 CCD"/>
    <n v="362467"/>
  </r>
  <r>
    <s v="Los Angeles"/>
    <x v="79"/>
    <x v="1"/>
    <n v="2"/>
    <x v="8"/>
    <s v="Citrus Consortium"/>
    <x v="7"/>
    <s v="Other"/>
    <s v="SSSP NonCredit"/>
    <n v="54205"/>
  </r>
  <r>
    <s v="Los Angeles"/>
    <x v="79"/>
    <x v="1"/>
    <n v="2"/>
    <x v="8"/>
    <s v="Citrus Consortium"/>
    <x v="1"/>
    <s v="Credit / Non-Credit CCD Apportionment"/>
    <s v="CTE (Non Credit Only)"/>
    <n v="12504.651428571427"/>
  </r>
  <r>
    <s v="Los Angeles"/>
    <x v="79"/>
    <x v="1"/>
    <n v="2"/>
    <x v="8"/>
    <s v="Citrus Consortium"/>
    <x v="2"/>
    <s v="Credit / Non-Credit CCD Apportionment"/>
    <s v="ABE / ASE"/>
    <n v="5910258.9540952388"/>
  </r>
  <r>
    <s v="Los Angeles"/>
    <x v="79"/>
    <x v="1"/>
    <n v="2"/>
    <x v="8"/>
    <s v="Citrus Consortium"/>
    <x v="4"/>
    <s v="Credit / Non-Credit CCD Apportionment"/>
    <s v="ESL"/>
    <n v="886530.5809523809"/>
  </r>
  <r>
    <s v="Los Angeles "/>
    <x v="79"/>
    <x v="1"/>
    <n v="2"/>
    <x v="8"/>
    <s v="Citrus Consortium"/>
    <x v="8"/>
    <s v="Other"/>
    <s v="Adult Perkins K-12/COE/JPA"/>
    <n v="450317"/>
  </r>
  <r>
    <s v="Orange"/>
    <x v="80"/>
    <x v="1"/>
    <n v="2"/>
    <x v="9"/>
    <s v="Coast Consortium"/>
    <x v="18"/>
    <s v="Other"/>
    <s v="Basic Skills Initiative"/>
    <n v="387822"/>
  </r>
  <r>
    <s v="Orange"/>
    <x v="80"/>
    <x v="1"/>
    <n v="2"/>
    <x v="9"/>
    <s v="Coast Consortium"/>
    <x v="6"/>
    <s v="CalWORKS"/>
    <s v="CalWORKS 14-15 CCD"/>
    <n v="644860"/>
  </r>
  <r>
    <s v="Orange"/>
    <x v="80"/>
    <x v="1"/>
    <n v="2"/>
    <x v="9"/>
    <s v="Coast Consortium"/>
    <x v="7"/>
    <s v="Other"/>
    <s v="SSSP NonCredit"/>
    <n v="46528"/>
  </r>
  <r>
    <s v="Orange"/>
    <x v="80"/>
    <x v="1"/>
    <n v="2"/>
    <x v="9"/>
    <s v="Coast Consortium"/>
    <x v="2"/>
    <s v="Credit / Non-Credit CCD Apportionment"/>
    <s v="ABE / ASE"/>
    <n v="5547695.4666666687"/>
  </r>
  <r>
    <s v="Orange"/>
    <x v="80"/>
    <x v="1"/>
    <n v="2"/>
    <x v="9"/>
    <s v="Coast Consortium"/>
    <x v="3"/>
    <s v="Credit / Non-Credit CCD Apportionment"/>
    <s v="AWD"/>
    <n v="531857.65295238094"/>
  </r>
  <r>
    <s v="Orange"/>
    <x v="80"/>
    <x v="1"/>
    <n v="2"/>
    <x v="9"/>
    <s v="Coast Consortium"/>
    <x v="4"/>
    <s v="Credit / Non-Credit CCD Apportionment"/>
    <s v="ESL"/>
    <n v="2712400.0026666662"/>
  </r>
  <r>
    <s v="Orange "/>
    <x v="80"/>
    <x v="1"/>
    <n v="2"/>
    <x v="9"/>
    <s v="Coast Consortium"/>
    <x v="8"/>
    <s v="Other"/>
    <s v="Adult Perkins K-12/COE/JPA"/>
    <n v="1079195"/>
  </r>
  <r>
    <s v="Orange"/>
    <x v="80"/>
    <x v="1"/>
    <n v="2"/>
    <x v="9"/>
    <s v="Coast Consortium"/>
    <x v="12"/>
    <s v="Other"/>
    <s v="WIA Title II 2014 (All Grantees)"/>
    <n v="64871"/>
  </r>
  <r>
    <s v="Los Angeles"/>
    <x v="81"/>
    <x v="1"/>
    <n v="2"/>
    <x v="10"/>
    <s v="Tri-Cites Consortium"/>
    <x v="19"/>
    <s v="Other"/>
    <s v="Basic Skills Initiative"/>
    <n v="92530"/>
  </r>
  <r>
    <s v="Los Angeles"/>
    <x v="81"/>
    <x v="1"/>
    <n v="2"/>
    <x v="10"/>
    <s v="Tri-Cites Consortium"/>
    <x v="6"/>
    <s v="CalWORKS"/>
    <s v="CalWORKS 14-15 CCD"/>
    <n v="549217"/>
  </r>
  <r>
    <s v="Los Angeles"/>
    <x v="81"/>
    <x v="1"/>
    <n v="2"/>
    <x v="10"/>
    <s v="Tri-Cites Consortium"/>
    <x v="7"/>
    <s v="Other"/>
    <s v="SSSP NonCredit"/>
    <n v="2645"/>
  </r>
  <r>
    <s v="Los Angeles"/>
    <x v="81"/>
    <x v="1"/>
    <n v="2"/>
    <x v="10"/>
    <s v="Tri-Cites Consortium"/>
    <x v="2"/>
    <s v="Credit / Non-Credit CCD Apportionment"/>
    <s v="ABE / ASE"/>
    <n v="2516022"/>
  </r>
  <r>
    <s v="Los Angeles"/>
    <x v="81"/>
    <x v="1"/>
    <n v="2"/>
    <x v="10"/>
    <s v="Tri-Cites Consortium"/>
    <x v="4"/>
    <s v="Credit / Non-Credit CCD Apportionment"/>
    <s v="ESL"/>
    <n v="15960.746666666666"/>
  </r>
  <r>
    <s v="Contra Costa"/>
    <x v="82"/>
    <x v="1"/>
    <n v="2"/>
    <x v="11"/>
    <s v="Contra Costa Consortium"/>
    <x v="20"/>
    <s v="Other"/>
    <s v="Basic Skills Initiative"/>
    <n v="270000"/>
  </r>
  <r>
    <s v="Contra Costa"/>
    <x v="82"/>
    <x v="1"/>
    <n v="2"/>
    <x v="11"/>
    <s v="Contra Costa Consortium"/>
    <x v="6"/>
    <s v="CalWORKS"/>
    <s v="CalWORKS 14-15 CCD"/>
    <n v="796131"/>
  </r>
  <r>
    <s v="Contra Costa"/>
    <x v="82"/>
    <x v="1"/>
    <n v="2"/>
    <x v="11"/>
    <s v="Contra Costa Consortium"/>
    <x v="7"/>
    <s v="Other"/>
    <s v="SSSP NonCredit"/>
    <n v="2542"/>
  </r>
  <r>
    <s v="Contra Costa"/>
    <x v="82"/>
    <x v="1"/>
    <n v="2"/>
    <x v="11"/>
    <s v="Contra Costa Consortium"/>
    <x v="1"/>
    <s v="Credit / Non-Credit CCD Apportionment"/>
    <s v="CTE (Non Credit Only)"/>
    <n v="119200.44857142858"/>
  </r>
  <r>
    <s v="Contra Costa"/>
    <x v="82"/>
    <x v="1"/>
    <n v="2"/>
    <x v="11"/>
    <s v="Contra Costa Consortium"/>
    <x v="2"/>
    <s v="Credit / Non-Credit CCD Apportionment"/>
    <s v="ABE / ASE"/>
    <n v="6675509.2586666672"/>
  </r>
  <r>
    <s v="Contra Costa"/>
    <x v="82"/>
    <x v="1"/>
    <n v="2"/>
    <x v="11"/>
    <s v="Contra Costa Consortium"/>
    <x v="3"/>
    <s v="Credit / Non-Credit CCD Apportionment"/>
    <s v="AWD"/>
    <n v="153778.94400000005"/>
  </r>
  <r>
    <s v="Contra Costa"/>
    <x v="82"/>
    <x v="1"/>
    <n v="2"/>
    <x v="11"/>
    <s v="Contra Costa Consortium"/>
    <x v="4"/>
    <s v="Credit / Non-Credit CCD Apportionment"/>
    <s v="ESL"/>
    <n v="1442449.8079999997"/>
  </r>
  <r>
    <s v="Contra Costa "/>
    <x v="82"/>
    <x v="1"/>
    <n v="2"/>
    <x v="11"/>
    <s v="Contra Costa Consortium"/>
    <x v="8"/>
    <s v="Other"/>
    <s v="Adult Perkins K-12/COE/JPA"/>
    <n v="1084889"/>
  </r>
  <r>
    <s v="Riverside"/>
    <x v="83"/>
    <x v="1"/>
    <n v="2"/>
    <x v="12"/>
    <s v="Morongo Basin Consortium"/>
    <x v="2"/>
    <s v="Credit / Non-Credit CCD Apportionment"/>
    <s v="ABE / ASE"/>
    <n v="1222641.6857142858"/>
  </r>
  <r>
    <s v="Riverside"/>
    <x v="83"/>
    <x v="1"/>
    <n v="2"/>
    <x v="12"/>
    <s v="Morongo Basin Consortium"/>
    <x v="4"/>
    <s v="Credit / Non-Credit CCD Apportionment"/>
    <s v="ESL"/>
    <n v="24198.874285714286"/>
  </r>
  <r>
    <s v="Riverside"/>
    <x v="83"/>
    <x v="1"/>
    <n v="2"/>
    <x v="12"/>
    <s v="Morongo Basin Consortium"/>
    <x v="21"/>
    <s v="Other"/>
    <s v="Basic Skills Initiative"/>
    <n v="90000"/>
  </r>
  <r>
    <s v="Riverside"/>
    <x v="83"/>
    <x v="1"/>
    <n v="2"/>
    <x v="12"/>
    <s v="Morongo Basin Consortium"/>
    <x v="6"/>
    <s v="CalWORKS"/>
    <s v="CalWORKS 14-15 CCD"/>
    <n v="180226"/>
  </r>
  <r>
    <s v="San Bernardino "/>
    <x v="83"/>
    <x v="1"/>
    <n v="2"/>
    <x v="12"/>
    <s v="Morongo Basin Consortium"/>
    <x v="8"/>
    <s v="Other"/>
    <s v="Adult Perkins K-12/COE/JPA"/>
    <n v="82088"/>
  </r>
  <r>
    <s v="Riverside"/>
    <x v="83"/>
    <x v="1"/>
    <n v="2"/>
    <x v="12"/>
    <s v="Morongo Basin Consortium"/>
    <x v="7"/>
    <s v="Other"/>
    <s v="SSSP NonCredit"/>
    <n v="21107"/>
  </r>
  <r>
    <s v="Riverside"/>
    <x v="83"/>
    <x v="1"/>
    <n v="2"/>
    <x v="12"/>
    <s v="Morongo Basin Consortium"/>
    <x v="12"/>
    <s v="Other"/>
    <s v="WIA Title II 2014 (All Grantees)"/>
    <n v="91887"/>
  </r>
  <r>
    <s v="Riverside"/>
    <x v="84"/>
    <x v="1"/>
    <n v="2"/>
    <x v="13"/>
    <s v="Desert Consortium"/>
    <x v="22"/>
    <s v="Other"/>
    <s v="Basic Skills Initiative"/>
    <n v="162194"/>
  </r>
  <r>
    <s v="Riverside"/>
    <x v="84"/>
    <x v="1"/>
    <n v="2"/>
    <x v="13"/>
    <s v="Desert Consortium"/>
    <x v="6"/>
    <s v="CalWORKS"/>
    <s v="CalWORKS 14-15 CCD"/>
    <n v="334686"/>
  </r>
  <r>
    <s v="Riverside"/>
    <x v="84"/>
    <x v="1"/>
    <n v="2"/>
    <x v="13"/>
    <s v="Desert Consortium"/>
    <x v="7"/>
    <s v="Other"/>
    <s v="SSSP NonCredit"/>
    <n v="100091"/>
  </r>
  <r>
    <s v="Riverside"/>
    <x v="84"/>
    <x v="1"/>
    <n v="2"/>
    <x v="13"/>
    <s v="Desert Consortium"/>
    <x v="2"/>
    <s v="Credit / Non-Credit CCD Apportionment"/>
    <s v="ABE / ASE"/>
    <n v="4071570.064761905"/>
  </r>
  <r>
    <s v="Riverside"/>
    <x v="84"/>
    <x v="1"/>
    <n v="2"/>
    <x v="13"/>
    <s v="Desert Consortium"/>
    <x v="3"/>
    <s v="Credit / Non-Credit CCD Apportionment"/>
    <s v="AWD"/>
    <n v="67968.556571428577"/>
  </r>
  <r>
    <s v="Riverside"/>
    <x v="84"/>
    <x v="1"/>
    <n v="2"/>
    <x v="13"/>
    <s v="Desert Consortium"/>
    <x v="4"/>
    <s v="Credit / Non-Credit CCD Apportionment"/>
    <s v="ESL"/>
    <n v="1482989.4276190477"/>
  </r>
  <r>
    <s v="Riverside "/>
    <x v="84"/>
    <x v="1"/>
    <n v="2"/>
    <x v="13"/>
    <s v="Desert Consortium"/>
    <x v="8"/>
    <s v="Other"/>
    <s v="Adult Perkins K-12/COE/JPA"/>
    <n v="317343"/>
  </r>
  <r>
    <s v="Los Angeles"/>
    <x v="85"/>
    <x v="1"/>
    <n v="2"/>
    <x v="14"/>
    <s v="South Bay Consortium (El Camino)"/>
    <x v="23"/>
    <s v="Other"/>
    <s v="Basic Skills Initiative"/>
    <n v="180122"/>
  </r>
  <r>
    <s v="Los Angeles"/>
    <x v="85"/>
    <x v="1"/>
    <n v="2"/>
    <x v="14"/>
    <s v="South Bay Consortium (El Camino)"/>
    <x v="6"/>
    <s v="CalWORKS"/>
    <s v="CalWORKS 14-15 CCD"/>
    <n v="623121"/>
  </r>
  <r>
    <s v="Los Angeles"/>
    <x v="85"/>
    <x v="1"/>
    <n v="2"/>
    <x v="14"/>
    <s v="South Bay Consortium (El Camino)"/>
    <x v="7"/>
    <s v="Other"/>
    <s v="SSSP NonCredit"/>
    <n v="0"/>
  </r>
  <r>
    <s v="Los Angeles"/>
    <x v="85"/>
    <x v="1"/>
    <n v="2"/>
    <x v="14"/>
    <s v="South Bay Consortium (El Camino)"/>
    <x v="2"/>
    <s v="Credit / Non-Credit CCD Apportionment"/>
    <s v="ABE / ASE"/>
    <n v="3381370.5760000008"/>
  </r>
  <r>
    <s v="Los Angeles"/>
    <x v="85"/>
    <x v="1"/>
    <n v="2"/>
    <x v="14"/>
    <s v="South Bay Consortium (El Camino)"/>
    <x v="3"/>
    <s v="Credit / Non-Credit CCD Apportionment"/>
    <s v="AWD"/>
    <n v="230349.55733333336"/>
  </r>
  <r>
    <s v="Los Angeles"/>
    <x v="85"/>
    <x v="1"/>
    <n v="2"/>
    <x v="14"/>
    <s v="South Bay Consortium (El Camino)"/>
    <x v="4"/>
    <s v="Credit / Non-Credit CCD Apportionment"/>
    <s v="ESL"/>
    <n v="258635.34933333338"/>
  </r>
  <r>
    <s v="Los Angeles "/>
    <x v="85"/>
    <x v="1"/>
    <n v="2"/>
    <x v="14"/>
    <s v="South Bay Consortium (El Camino)"/>
    <x v="8"/>
    <s v="Other"/>
    <s v="Adult Perkins K-12/COE/JPA"/>
    <n v="670199"/>
  </r>
  <r>
    <s v="Plumas"/>
    <x v="86"/>
    <x v="1"/>
    <n v="2"/>
    <x v="15"/>
    <s v="Feather River Consortium"/>
    <x v="24"/>
    <s v="Other"/>
    <s v="Basic Skills Initiative"/>
    <n v="90000"/>
  </r>
  <r>
    <s v="Plumas"/>
    <x v="86"/>
    <x v="1"/>
    <n v="2"/>
    <x v="15"/>
    <s v="Feather River Consortium"/>
    <x v="6"/>
    <s v="CalWORKS"/>
    <s v="CalWORKS 14-15 CCD"/>
    <n v="82565"/>
  </r>
  <r>
    <s v="Plumas"/>
    <x v="86"/>
    <x v="1"/>
    <n v="2"/>
    <x v="15"/>
    <s v="Feather River Consortium"/>
    <x v="7"/>
    <s v="Other"/>
    <s v="SSSP NonCredit"/>
    <n v="0"/>
  </r>
  <r>
    <s v="Plumas"/>
    <x v="86"/>
    <x v="1"/>
    <n v="2"/>
    <x v="15"/>
    <s v="Feather River Consortium"/>
    <x v="2"/>
    <s v="Credit / Non-Credit CCD Apportionment"/>
    <s v="ABE / ASE"/>
    <n v="314694.8"/>
  </r>
  <r>
    <s v="Plumas"/>
    <x v="86"/>
    <x v="1"/>
    <n v="2"/>
    <x v="15"/>
    <s v="Feather River Consortium"/>
    <x v="4"/>
    <s v="Credit / Non-Credit CCD Apportionment"/>
    <s v="ESL"/>
    <n v="152652.84857142859"/>
  </r>
  <r>
    <s v="Plumas "/>
    <x v="86"/>
    <x v="1"/>
    <n v="2"/>
    <x v="15"/>
    <s v="Feather River Consortium"/>
    <x v="8"/>
    <s v="Other"/>
    <s v="Adult Perkins K-12/COE/JPA"/>
    <n v="84682"/>
  </r>
  <r>
    <s v="Santa Clara "/>
    <x v="87"/>
    <x v="1"/>
    <n v="2"/>
    <x v="16"/>
    <s v="Foothill-Deanza Consortium"/>
    <x v="1"/>
    <s v="Credit / Non-Credit CCD Apportionment"/>
    <s v="CTE (Non Credit Only)"/>
    <n v="18697.371428571427"/>
  </r>
  <r>
    <s v="Santa Clara "/>
    <x v="87"/>
    <x v="1"/>
    <n v="2"/>
    <x v="16"/>
    <s v="Foothill-Deanza Consortium"/>
    <x v="2"/>
    <s v="Credit / Non-Credit CCD Apportionment"/>
    <s v="ABE / ASE"/>
    <n v="7862964.3845714293"/>
  </r>
  <r>
    <s v="Santa Clara "/>
    <x v="87"/>
    <x v="1"/>
    <n v="2"/>
    <x v="16"/>
    <s v="Foothill-Deanza Consortium"/>
    <x v="3"/>
    <s v="Credit / Non-Credit CCD Apportionment"/>
    <s v="AWD"/>
    <n v="1980525.589333334"/>
  </r>
  <r>
    <s v="Santa Clara "/>
    <x v="87"/>
    <x v="1"/>
    <n v="2"/>
    <x v="16"/>
    <s v="Foothill-Deanza Consortium"/>
    <x v="4"/>
    <s v="Credit / Non-Credit CCD Apportionment"/>
    <s v="ESL"/>
    <n v="3638387.8443809524"/>
  </r>
  <r>
    <s v="Santa Clara "/>
    <x v="87"/>
    <x v="1"/>
    <n v="2"/>
    <x v="16"/>
    <s v="Foothill-Deanza Consortium"/>
    <x v="8"/>
    <s v="Other"/>
    <s v="Adult Perkins K-12/COE/JPA"/>
    <n v="657750"/>
  </r>
  <r>
    <s v="Santa Clara "/>
    <x v="87"/>
    <x v="1"/>
    <n v="2"/>
    <x v="16"/>
    <s v="Foothill-Deanza Consortium"/>
    <x v="25"/>
    <s v="Other"/>
    <s v="Basic Skills Initiative"/>
    <n v="426226"/>
  </r>
  <r>
    <s v="Santa Clara "/>
    <x v="87"/>
    <x v="1"/>
    <n v="2"/>
    <x v="16"/>
    <s v="Foothill-Deanza Consortium"/>
    <x v="6"/>
    <s v="CalWORKS"/>
    <s v="CalWORKS 14-15 CCD"/>
    <n v="443960"/>
  </r>
  <r>
    <s v="Santa Clara "/>
    <x v="87"/>
    <x v="1"/>
    <n v="2"/>
    <x v="16"/>
    <s v="Foothill-Deanza Consortium"/>
    <x v="7"/>
    <s v="Other"/>
    <s v="SSSP NonCredit"/>
    <n v="74773"/>
  </r>
  <r>
    <s v="Santa Clara "/>
    <x v="88"/>
    <x v="1"/>
    <n v="2"/>
    <x v="17"/>
    <s v="Gavilan Consortium"/>
    <x v="8"/>
    <s v="Other"/>
    <s v="Adult Perkins K-12/COE/JPA"/>
    <n v="167552"/>
  </r>
  <r>
    <s v="Santa Clara "/>
    <x v="88"/>
    <x v="1"/>
    <n v="2"/>
    <x v="17"/>
    <s v="Gavilan Consortium"/>
    <x v="26"/>
    <s v="Other"/>
    <s v="Basic Skills Initiative"/>
    <n v="99352"/>
  </r>
  <r>
    <s v="Santa Clara "/>
    <x v="88"/>
    <x v="1"/>
    <n v="2"/>
    <x v="17"/>
    <s v="Gavilan Consortium"/>
    <x v="6"/>
    <s v="CalWORKS"/>
    <s v="CalWORKS 14-15 CCD"/>
    <n v="365851"/>
  </r>
  <r>
    <s v="Santa Clara "/>
    <x v="88"/>
    <x v="1"/>
    <n v="2"/>
    <x v="17"/>
    <s v="Gavilan Consortium"/>
    <x v="7"/>
    <s v="Other"/>
    <s v="SSSP NonCredit"/>
    <n v="51920"/>
  </r>
  <r>
    <s v="Santa Clara "/>
    <x v="88"/>
    <x v="1"/>
    <n v="2"/>
    <x v="17"/>
    <s v="Gavilan Consortium"/>
    <x v="1"/>
    <s v="Credit / Non-Credit CCD Apportionment"/>
    <s v="CTE (Non Credit Only)"/>
    <n v="13568.142857142857"/>
  </r>
  <r>
    <s v="Santa Clara "/>
    <x v="88"/>
    <x v="1"/>
    <n v="2"/>
    <x v="17"/>
    <s v="Gavilan Consortium"/>
    <x v="2"/>
    <s v="Credit / Non-Credit CCD Apportionment"/>
    <s v="ABE / ASE"/>
    <n v="2099440.0546666668"/>
  </r>
  <r>
    <s v="Santa Clara "/>
    <x v="88"/>
    <x v="1"/>
    <n v="2"/>
    <x v="17"/>
    <s v="Gavilan Consortium"/>
    <x v="4"/>
    <s v="Credit / Non-Credit CCD Apportionment"/>
    <s v="ESL"/>
    <n v="634525.92685714283"/>
  </r>
  <r>
    <s v="Los Angeles"/>
    <x v="89"/>
    <x v="1"/>
    <n v="2"/>
    <x v="18"/>
    <s v="Glendale Consortium"/>
    <x v="12"/>
    <s v="Other"/>
    <s v="WIA Title II 2014 (All Grantees)"/>
    <n v="916687"/>
  </r>
  <r>
    <s v="Los Angeles"/>
    <x v="89"/>
    <x v="1"/>
    <n v="2"/>
    <x v="18"/>
    <s v="Glendale Consortium"/>
    <x v="27"/>
    <s v="Other"/>
    <s v="Basic Skills Initiative"/>
    <n v="381469"/>
  </r>
  <r>
    <s v="Los Angeles"/>
    <x v="89"/>
    <x v="1"/>
    <n v="2"/>
    <x v="18"/>
    <s v="Glendale Consortium"/>
    <x v="6"/>
    <s v="CalWORKS"/>
    <s v="CalWORKS 14-15 CCD"/>
    <n v="1098755"/>
  </r>
  <r>
    <s v="Los Angeles"/>
    <x v="89"/>
    <x v="1"/>
    <n v="2"/>
    <x v="18"/>
    <s v="Glendale Consortium"/>
    <x v="7"/>
    <s v="Other"/>
    <s v="SSSP NonCredit"/>
    <n v="320018"/>
  </r>
  <r>
    <s v="Los Angeles"/>
    <x v="89"/>
    <x v="1"/>
    <n v="2"/>
    <x v="18"/>
    <s v="Glendale Consortium"/>
    <x v="1"/>
    <s v="Credit / Non-Credit CCD Apportionment"/>
    <s v="CTE (Non Credit Only)"/>
    <n v="1144155.2142857143"/>
  </r>
  <r>
    <s v="Los Angeles"/>
    <x v="89"/>
    <x v="1"/>
    <n v="2"/>
    <x v="18"/>
    <s v="Glendale Consortium"/>
    <x v="2"/>
    <s v="Credit / Non-Credit CCD Apportionment"/>
    <s v="ABE / ASE"/>
    <n v="3713843.9643809525"/>
  </r>
  <r>
    <s v="Los Angeles"/>
    <x v="89"/>
    <x v="1"/>
    <n v="2"/>
    <x v="18"/>
    <s v="Glendale Consortium"/>
    <x v="3"/>
    <s v="Credit / Non-Credit CCD Apportionment"/>
    <s v="AWD"/>
    <n v="29570.133333333335"/>
  </r>
  <r>
    <s v="Los Angeles"/>
    <x v="89"/>
    <x v="1"/>
    <n v="2"/>
    <x v="18"/>
    <s v="Glendale Consortium"/>
    <x v="4"/>
    <s v="Credit / Non-Credit CCD Apportionment"/>
    <s v="ESL"/>
    <n v="5744198.8990476197"/>
  </r>
  <r>
    <s v="Los Angeles "/>
    <x v="89"/>
    <x v="1"/>
    <n v="2"/>
    <x v="18"/>
    <s v="Glendale Consortium"/>
    <x v="8"/>
    <s v="Other"/>
    <s v="Adult Perkins K-12/COE/JPA"/>
    <n v="465623"/>
  </r>
  <r>
    <s v="San Diego"/>
    <x v="90"/>
    <x v="1"/>
    <n v="2"/>
    <x v="19"/>
    <s v="San Diego East Region Adult Education Consortium (Grossmont-Cuyamaca)"/>
    <x v="12"/>
    <s v="Other"/>
    <s v="WIA Title II 2014 (All Grantees)"/>
    <n v="545453"/>
  </r>
  <r>
    <s v="San Diego"/>
    <x v="90"/>
    <x v="1"/>
    <n v="2"/>
    <x v="19"/>
    <s v="San Diego East Region Adult Education Consortium (Grossmont-Cuyamaca)"/>
    <x v="1"/>
    <s v="Credit / Non-Credit CCD Apportionment"/>
    <s v="CTE (Non Credit Only)"/>
    <n v="61344.21428571429"/>
  </r>
  <r>
    <s v="San Diego"/>
    <x v="90"/>
    <x v="1"/>
    <n v="2"/>
    <x v="19"/>
    <s v="San Diego East Region Adult Education Consortium (Grossmont-Cuyamaca)"/>
    <x v="2"/>
    <s v="Credit / Non-Credit CCD Apportionment"/>
    <s v="ABE / ASE"/>
    <n v="5750733.6213333327"/>
  </r>
  <r>
    <s v="San Diego"/>
    <x v="90"/>
    <x v="1"/>
    <n v="2"/>
    <x v="19"/>
    <s v="San Diego East Region Adult Education Consortium (Grossmont-Cuyamaca)"/>
    <x v="3"/>
    <s v="Credit / Non-Credit CCD Apportionment"/>
    <s v="AWD"/>
    <n v="54113.343999999997"/>
  </r>
  <r>
    <s v="San Diego"/>
    <x v="90"/>
    <x v="1"/>
    <n v="2"/>
    <x v="19"/>
    <s v="San Diego East Region Adult Education Consortium (Grossmont-Cuyamaca)"/>
    <x v="4"/>
    <s v="Credit / Non-Credit CCD Apportionment"/>
    <s v="ESL"/>
    <n v="2322115.9142857143"/>
  </r>
  <r>
    <s v="San Diego"/>
    <x v="90"/>
    <x v="1"/>
    <n v="2"/>
    <x v="19"/>
    <s v="San Diego East Region Adult Education Consortium (Grossmont-Cuyamaca)"/>
    <x v="28"/>
    <s v="Other"/>
    <s v="Basic Skills Initiative"/>
    <n v="258322"/>
  </r>
  <r>
    <s v="San Diego"/>
    <x v="90"/>
    <x v="1"/>
    <n v="2"/>
    <x v="19"/>
    <s v="San Diego East Region Adult Education Consortium (Grossmont-Cuyamaca)"/>
    <x v="6"/>
    <s v="CalWORKS"/>
    <s v="CalWORKS 14-15 CCD"/>
    <n v="1453997"/>
  </r>
  <r>
    <s v="San Diego "/>
    <x v="90"/>
    <x v="1"/>
    <n v="2"/>
    <x v="19"/>
    <s v="San Diego East Region Adult Education Consortium (Grossmont-Cuyamaca)"/>
    <x v="8"/>
    <s v="Other"/>
    <s v="Adult Perkins K-12/COE/JPA"/>
    <n v="1170917"/>
  </r>
  <r>
    <s v="Monterey"/>
    <x v="91"/>
    <x v="1"/>
    <n v="2"/>
    <x v="20"/>
    <s v="Salinas Valley Consortium"/>
    <x v="29"/>
    <s v="Other"/>
    <s v="Basic Skills Initiative"/>
    <n v="121490"/>
  </r>
  <r>
    <s v="Monterey"/>
    <x v="91"/>
    <x v="1"/>
    <n v="2"/>
    <x v="20"/>
    <s v="Salinas Valley Consortium"/>
    <x v="6"/>
    <s v="CalWORKS"/>
    <s v="CalWORKS 14-15 CCD"/>
    <n v="274022"/>
  </r>
  <r>
    <s v="Monterey"/>
    <x v="91"/>
    <x v="1"/>
    <n v="2"/>
    <x v="20"/>
    <s v="Salinas Valley Consortium"/>
    <x v="7"/>
    <s v="Other"/>
    <s v="SSSP NonCredit"/>
    <n v="0"/>
  </r>
  <r>
    <s v="Monterey"/>
    <x v="91"/>
    <x v="1"/>
    <n v="2"/>
    <x v="20"/>
    <s v="Salinas Valley Consortium"/>
    <x v="1"/>
    <s v="Credit / Non-Credit CCD Apportionment"/>
    <s v="CTE (Non Credit Only)"/>
    <n v="25795.680000000011"/>
  </r>
  <r>
    <s v="Monterey"/>
    <x v="91"/>
    <x v="1"/>
    <n v="2"/>
    <x v="20"/>
    <s v="Salinas Valley Consortium"/>
    <x v="2"/>
    <s v="Credit / Non-Credit CCD Apportionment"/>
    <s v="ABE / ASE"/>
    <n v="1480592.608"/>
  </r>
  <r>
    <s v="Monterey"/>
    <x v="91"/>
    <x v="1"/>
    <n v="2"/>
    <x v="20"/>
    <s v="Salinas Valley Consortium"/>
    <x v="3"/>
    <s v="Credit / Non-Credit CCD Apportionment"/>
    <s v="AWD"/>
    <n v="8372.2666666666664"/>
  </r>
  <r>
    <s v="Monterey"/>
    <x v="91"/>
    <x v="1"/>
    <n v="2"/>
    <x v="20"/>
    <s v="Salinas Valley Consortium"/>
    <x v="4"/>
    <s v="Credit / Non-Credit CCD Apportionment"/>
    <s v="ESL"/>
    <n v="611935.41523809533"/>
  </r>
  <r>
    <s v="Monterey "/>
    <x v="91"/>
    <x v="1"/>
    <n v="2"/>
    <x v="20"/>
    <s v="Salinas Valley Consortium"/>
    <x v="8"/>
    <s v="Other"/>
    <s v="Adult Perkins K-12/COE/JPA"/>
    <n v="79534"/>
  </r>
  <r>
    <s v="Imperial "/>
    <x v="92"/>
    <x v="1"/>
    <n v="2"/>
    <x v="21"/>
    <s v="Imperial County Consortium"/>
    <x v="8"/>
    <s v="Other"/>
    <s v="Adult Perkins K-12/COE/JPA"/>
    <n v="275967"/>
  </r>
  <r>
    <s v="Imperial "/>
    <x v="92"/>
    <x v="1"/>
    <n v="2"/>
    <x v="21"/>
    <s v="Imperial County Consortium"/>
    <x v="30"/>
    <s v="Other"/>
    <s v="Basic Skills Initiative"/>
    <n v="172940"/>
  </r>
  <r>
    <s v="Imperial "/>
    <x v="92"/>
    <x v="1"/>
    <n v="2"/>
    <x v="21"/>
    <s v="Imperial County Consortium"/>
    <x v="6"/>
    <s v="CalWORKS"/>
    <s v="CalWORKS 14-15 CCD"/>
    <n v="276084"/>
  </r>
  <r>
    <s v="Imperial "/>
    <x v="92"/>
    <x v="1"/>
    <n v="2"/>
    <x v="21"/>
    <s v="Imperial County Consortium"/>
    <x v="7"/>
    <s v="Other"/>
    <s v="SSSP NonCredit"/>
    <n v="9886"/>
  </r>
  <r>
    <s v="Imperial "/>
    <x v="92"/>
    <x v="1"/>
    <n v="2"/>
    <x v="21"/>
    <s v="Imperial County Consortium"/>
    <x v="1"/>
    <s v="Credit / Non-Credit CCD Apportionment"/>
    <s v="CTE (Non Credit Only)"/>
    <n v="12161.657142857144"/>
  </r>
  <r>
    <s v="Imperial "/>
    <x v="92"/>
    <x v="1"/>
    <n v="2"/>
    <x v="21"/>
    <s v="Imperial County Consortium"/>
    <x v="2"/>
    <s v="Credit / Non-Credit CCD Apportionment"/>
    <s v="ABE / ASE"/>
    <n v="3369101.6426666663"/>
  </r>
  <r>
    <s v="Imperial "/>
    <x v="92"/>
    <x v="1"/>
    <n v="2"/>
    <x v="21"/>
    <s v="Imperial County Consortium"/>
    <x v="4"/>
    <s v="Credit / Non-Credit CCD Apportionment"/>
    <s v="ESL"/>
    <n v="2284386.2057142863"/>
  </r>
  <r>
    <s v="Kern"/>
    <x v="93"/>
    <x v="1"/>
    <n v="2"/>
    <x v="22"/>
    <s v="Kern Consortium"/>
    <x v="31"/>
    <s v="Other"/>
    <s v="Basic Skills Initiative"/>
    <n v="479187"/>
  </r>
  <r>
    <s v="Kern"/>
    <x v="93"/>
    <x v="1"/>
    <n v="2"/>
    <x v="22"/>
    <s v="Kern Consortium"/>
    <x v="6"/>
    <s v="CalWORKS"/>
    <s v="CalWORKS 14-15 CCD"/>
    <n v="732416"/>
  </r>
  <r>
    <s v="Kern"/>
    <x v="93"/>
    <x v="1"/>
    <n v="2"/>
    <x v="22"/>
    <s v="Kern Consortium"/>
    <x v="7"/>
    <s v="Other"/>
    <s v="SSSP NonCredit"/>
    <n v="2619"/>
  </r>
  <r>
    <s v="Kern"/>
    <x v="93"/>
    <x v="1"/>
    <n v="2"/>
    <x v="22"/>
    <s v="Kern Consortium"/>
    <x v="2"/>
    <s v="Credit / Non-Credit CCD Apportionment"/>
    <s v="ABE / ASE"/>
    <n v="9887424.6320000011"/>
  </r>
  <r>
    <s v="Kern"/>
    <x v="93"/>
    <x v="1"/>
    <n v="2"/>
    <x v="22"/>
    <s v="Kern Consortium"/>
    <x v="3"/>
    <s v="Credit / Non-Credit CCD Apportionment"/>
    <s v="AWD"/>
    <n v="27896.570666666677"/>
  </r>
  <r>
    <s v="Kern"/>
    <x v="93"/>
    <x v="1"/>
    <n v="2"/>
    <x v="22"/>
    <s v="Kern Consortium"/>
    <x v="4"/>
    <s v="Credit / Non-Credit CCD Apportionment"/>
    <s v="ESL"/>
    <n v="836863.14628571435"/>
  </r>
  <r>
    <s v="Kern "/>
    <x v="93"/>
    <x v="1"/>
    <n v="2"/>
    <x v="22"/>
    <s v="Kern Consortium"/>
    <x v="8"/>
    <s v="Other"/>
    <s v="Adult Perkins K-12/COE/JPA"/>
    <n v="770731"/>
  </r>
  <r>
    <s v="El Doardo"/>
    <x v="94"/>
    <x v="1"/>
    <n v="2"/>
    <x v="23"/>
    <s v="Lake Tahoe Consortium"/>
    <x v="32"/>
    <s v="Other"/>
    <s v="Basic Skills Initiative"/>
    <n v="90000"/>
  </r>
  <r>
    <s v="El Doardo"/>
    <x v="94"/>
    <x v="1"/>
    <n v="2"/>
    <x v="23"/>
    <s v="Lake Tahoe Consortium"/>
    <x v="6"/>
    <s v="CalWORKS"/>
    <s v="CalWORKS 14-15 CCD"/>
    <n v="124364"/>
  </r>
  <r>
    <s v="El Doardo"/>
    <x v="94"/>
    <x v="1"/>
    <n v="2"/>
    <x v="23"/>
    <s v="Lake Tahoe Consortium"/>
    <x v="7"/>
    <s v="Other"/>
    <s v="SSSP NonCredit"/>
    <n v="12967"/>
  </r>
  <r>
    <s v="El Doardo"/>
    <x v="94"/>
    <x v="1"/>
    <n v="2"/>
    <x v="23"/>
    <s v="Lake Tahoe Consortium"/>
    <x v="1"/>
    <s v="Credit / Non-Credit CCD Apportionment"/>
    <s v="CTE (Non Credit Only)"/>
    <n v="64374.171428571433"/>
  </r>
  <r>
    <s v="El Doardo"/>
    <x v="94"/>
    <x v="1"/>
    <n v="2"/>
    <x v="23"/>
    <s v="Lake Tahoe Consortium"/>
    <x v="2"/>
    <s v="Credit / Non-Credit CCD Apportionment"/>
    <s v="ABE / ASE"/>
    <n v="147258.37333333335"/>
  </r>
  <r>
    <s v="El Doardo"/>
    <x v="94"/>
    <x v="1"/>
    <n v="2"/>
    <x v="23"/>
    <s v="Lake Tahoe Consortium"/>
    <x v="4"/>
    <s v="Credit / Non-Credit CCD Apportionment"/>
    <s v="ESL"/>
    <n v="87343.28571428571"/>
  </r>
  <r>
    <s v="El Dorado "/>
    <x v="94"/>
    <x v="1"/>
    <n v="2"/>
    <x v="23"/>
    <s v="Lake Tahoe Consortium"/>
    <x v="8"/>
    <s v="Other"/>
    <s v="Adult Perkins K-12/COE/JPA"/>
    <n v="115700"/>
  </r>
  <r>
    <s v="Lassen"/>
    <x v="95"/>
    <x v="1"/>
    <n v="2"/>
    <x v="24"/>
    <s v="Lassen Consortium"/>
    <x v="33"/>
    <s v="Other"/>
    <s v="Basic Skills Initiative"/>
    <n v="90000"/>
  </r>
  <r>
    <s v="Lassen"/>
    <x v="95"/>
    <x v="1"/>
    <n v="2"/>
    <x v="24"/>
    <s v="Lassen Consortium"/>
    <x v="6"/>
    <s v="CalWORKS"/>
    <s v="CalWORKS 14-15 CCD"/>
    <n v="164820"/>
  </r>
  <r>
    <s v="Lassen"/>
    <x v="95"/>
    <x v="1"/>
    <n v="2"/>
    <x v="24"/>
    <s v="Lassen Consortium"/>
    <x v="7"/>
    <s v="Other"/>
    <s v="SSSP NonCredit"/>
    <n v="11529"/>
  </r>
  <r>
    <s v="Lassen"/>
    <x v="95"/>
    <x v="1"/>
    <n v="2"/>
    <x v="24"/>
    <s v="Lassen Consortium"/>
    <x v="1"/>
    <s v="Credit / Non-Credit CCD Apportionment"/>
    <s v="CTE (Non Credit Only)"/>
    <n v="2237.8285714285712"/>
  </r>
  <r>
    <s v="Lassen"/>
    <x v="95"/>
    <x v="1"/>
    <n v="2"/>
    <x v="24"/>
    <s v="Lassen Consortium"/>
    <x v="2"/>
    <s v="Credit / Non-Credit CCD Apportionment"/>
    <s v="ABE / ASE"/>
    <n v="943804.86266666651"/>
  </r>
  <r>
    <s v="Lassen"/>
    <x v="95"/>
    <x v="1"/>
    <n v="2"/>
    <x v="24"/>
    <s v="Lassen Consortium"/>
    <x v="4"/>
    <s v="Credit / Non-Credit CCD Apportionment"/>
    <s v="ESL"/>
    <n v="129807.65142857144"/>
  </r>
  <r>
    <s v="Lassen "/>
    <x v="95"/>
    <x v="1"/>
    <n v="2"/>
    <x v="24"/>
    <s v="Lassen Consortium"/>
    <x v="8"/>
    <s v="Other"/>
    <s v="Adult Perkins K-12/COE/JPA"/>
    <n v="162314"/>
  </r>
  <r>
    <s v="Los Angeles"/>
    <x v="96"/>
    <x v="1"/>
    <n v="2"/>
    <x v="25"/>
    <s v="Long Beach Consortium"/>
    <x v="34"/>
    <s v="Other"/>
    <s v="Basic Skills Initiative"/>
    <n v="381232"/>
  </r>
  <r>
    <s v="Los Angeles"/>
    <x v="96"/>
    <x v="1"/>
    <n v="2"/>
    <x v="25"/>
    <s v="Long Beach Consortium"/>
    <x v="6"/>
    <s v="CalWORKS"/>
    <s v="CalWORKS 14-15 CCD"/>
    <n v="666164"/>
  </r>
  <r>
    <s v="Los Angeles"/>
    <x v="96"/>
    <x v="1"/>
    <n v="2"/>
    <x v="25"/>
    <s v="Long Beach Consortium"/>
    <x v="7"/>
    <s v="Other"/>
    <s v="SSSP NonCredit"/>
    <n v="42137"/>
  </r>
  <r>
    <s v="Los Angeles"/>
    <x v="96"/>
    <x v="1"/>
    <n v="2"/>
    <x v="25"/>
    <s v="Long Beach Consortium"/>
    <x v="1"/>
    <s v="Credit / Non-Credit CCD Apportionment"/>
    <s v="CTE (Non Credit Only)"/>
    <n v="32200.157142857151"/>
  </r>
  <r>
    <s v="Los Angeles"/>
    <x v="96"/>
    <x v="1"/>
    <n v="2"/>
    <x v="25"/>
    <s v="Long Beach Consortium"/>
    <x v="2"/>
    <s v="Credit / Non-Credit CCD Apportionment"/>
    <s v="ABE / ASE"/>
    <n v="6825518.422857143"/>
  </r>
  <r>
    <s v="Los Angeles"/>
    <x v="96"/>
    <x v="1"/>
    <n v="2"/>
    <x v="25"/>
    <s v="Long Beach Consortium"/>
    <x v="4"/>
    <s v="Credit / Non-Credit CCD Apportionment"/>
    <s v="ESL"/>
    <n v="1335139.2314285713"/>
  </r>
  <r>
    <s v="Los Angeles "/>
    <x v="96"/>
    <x v="1"/>
    <n v="2"/>
    <x v="25"/>
    <s v="Long Beach Consortium"/>
    <x v="8"/>
    <s v="Other"/>
    <s v="Adult Perkins K-12/COE/JPA"/>
    <n v="798320"/>
  </r>
  <r>
    <s v="Los Angeles"/>
    <x v="97"/>
    <x v="1"/>
    <n v="2"/>
    <x v="26"/>
    <s v="Los Angeles Consortium"/>
    <x v="35"/>
    <s v="Other"/>
    <s v="Basic Skills Initiative"/>
    <n v="1352601"/>
  </r>
  <r>
    <s v="Los Angeles"/>
    <x v="97"/>
    <x v="1"/>
    <n v="2"/>
    <x v="26"/>
    <s v="Los Angeles Consortium"/>
    <x v="6"/>
    <s v="CalWORKS"/>
    <s v="CalWORKS 14-15 CCD"/>
    <n v="6362319"/>
  </r>
  <r>
    <s v="Los Angeles"/>
    <x v="97"/>
    <x v="1"/>
    <n v="2"/>
    <x v="26"/>
    <s v="Los Angeles Consortium"/>
    <x v="7"/>
    <s v="Other"/>
    <s v="SSSP NonCredit"/>
    <n v="797387"/>
  </r>
  <r>
    <s v="Los Angeles"/>
    <x v="97"/>
    <x v="1"/>
    <n v="2"/>
    <x v="26"/>
    <s v="Los Angeles Consortium"/>
    <x v="1"/>
    <s v="Credit / Non-Credit CCD Apportionment"/>
    <s v="CTE (Non Credit Only)"/>
    <n v="1086726.6771428571"/>
  </r>
  <r>
    <s v="Los Angeles"/>
    <x v="97"/>
    <x v="1"/>
    <n v="2"/>
    <x v="26"/>
    <s v="Los Angeles Consortium"/>
    <x v="2"/>
    <s v="Credit / Non-Credit CCD Apportionment"/>
    <s v="ABE / ASE"/>
    <n v="25786162.849904764"/>
  </r>
  <r>
    <s v="Los Angeles"/>
    <x v="97"/>
    <x v="1"/>
    <n v="2"/>
    <x v="26"/>
    <s v="Los Angeles Consortium"/>
    <x v="3"/>
    <s v="Credit / Non-Credit CCD Apportionment"/>
    <s v="AWD"/>
    <n v="254242.58133333334"/>
  </r>
  <r>
    <s v="Los Angeles"/>
    <x v="97"/>
    <x v="1"/>
    <n v="2"/>
    <x v="26"/>
    <s v="Los Angeles Consortium"/>
    <x v="4"/>
    <s v="Credit / Non-Credit CCD Apportionment"/>
    <s v="ESL"/>
    <n v="9338605.8158095255"/>
  </r>
  <r>
    <s v="Los Angeles "/>
    <x v="97"/>
    <x v="1"/>
    <n v="2"/>
    <x v="26"/>
    <s v="Los Angeles Consortium"/>
    <x v="8"/>
    <s v="Other"/>
    <s v="Adult Perkins K-12/COE/JPA"/>
    <n v="4279280"/>
  </r>
  <r>
    <s v="Los Angeles"/>
    <x v="97"/>
    <x v="1"/>
    <n v="2"/>
    <x v="26"/>
    <s v="Los Angeles Consortium"/>
    <x v="12"/>
    <s v="Other"/>
    <s v="WIA Title II 2014 (All Grantees)"/>
    <n v="2134018"/>
  </r>
  <r>
    <s v="Sacramento"/>
    <x v="98"/>
    <x v="1"/>
    <n v="2"/>
    <x v="27"/>
    <s v="Capital Regional Consortium"/>
    <x v="36"/>
    <s v="Other"/>
    <s v="Basic Skills Initiative"/>
    <n v="532781"/>
  </r>
  <r>
    <s v="Sacramento"/>
    <x v="98"/>
    <x v="1"/>
    <n v="2"/>
    <x v="27"/>
    <s v="Capital Regional Consortium"/>
    <x v="6"/>
    <s v="CalWORKS"/>
    <s v="CalWORKS 14-15 CCD"/>
    <n v="2173002"/>
  </r>
  <r>
    <s v="Sacramento"/>
    <x v="98"/>
    <x v="1"/>
    <n v="2"/>
    <x v="27"/>
    <s v="Capital Regional Consortium"/>
    <x v="7"/>
    <s v="Other"/>
    <s v="SSSP NonCredit"/>
    <n v="0"/>
  </r>
  <r>
    <s v="Sacramento"/>
    <x v="98"/>
    <x v="1"/>
    <n v="2"/>
    <x v="27"/>
    <s v="Capital Regional Consortium"/>
    <x v="2"/>
    <s v="Credit / Non-Credit CCD Apportionment"/>
    <s v="ABE / ASE"/>
    <n v="10606703.509333331"/>
  </r>
  <r>
    <s v="Sacramento"/>
    <x v="98"/>
    <x v="1"/>
    <n v="2"/>
    <x v="27"/>
    <s v="Capital Regional Consortium"/>
    <x v="3"/>
    <s v="Credit / Non-Credit CCD Apportionment"/>
    <s v="AWD"/>
    <n v="192592.41600000003"/>
  </r>
  <r>
    <s v="Sacramento"/>
    <x v="98"/>
    <x v="1"/>
    <n v="2"/>
    <x v="27"/>
    <s v="Capital Regional Consortium"/>
    <x v="4"/>
    <s v="Credit / Non-Credit CCD Apportionment"/>
    <s v="ESL"/>
    <n v="4869400.2506666658"/>
  </r>
  <r>
    <s v="Sacramento "/>
    <x v="98"/>
    <x v="1"/>
    <n v="2"/>
    <x v="27"/>
    <s v="Capital Regional Consortium"/>
    <x v="8"/>
    <s v="Other"/>
    <s v="Adult Perkins K-12/COE/JPA"/>
    <n v="2674652"/>
  </r>
  <r>
    <s v="Marin"/>
    <x v="99"/>
    <x v="1"/>
    <n v="2"/>
    <x v="28"/>
    <s v="Marin Consortium"/>
    <x v="37"/>
    <s v="Other"/>
    <s v="Basic Skills Initiative"/>
    <n v="90000"/>
  </r>
  <r>
    <s v="Marin"/>
    <x v="99"/>
    <x v="1"/>
    <n v="2"/>
    <x v="28"/>
    <s v="Marin Consortium"/>
    <x v="6"/>
    <s v="CalWORKS"/>
    <s v="CalWORKS 14-15 CCD"/>
    <n v="168909"/>
  </r>
  <r>
    <s v="Marin"/>
    <x v="99"/>
    <x v="1"/>
    <n v="2"/>
    <x v="28"/>
    <s v="Marin Consortium"/>
    <x v="7"/>
    <s v="Other"/>
    <s v="SSSP NonCredit"/>
    <n v="55643"/>
  </r>
  <r>
    <s v="Marin"/>
    <x v="99"/>
    <x v="1"/>
    <n v="2"/>
    <x v="28"/>
    <s v="Marin Consortium"/>
    <x v="1"/>
    <s v="Credit / Non-Credit CCD Apportionment"/>
    <s v="CTE (Non Credit Only)"/>
    <n v="6049.4571428571435"/>
  </r>
  <r>
    <s v="Marin"/>
    <x v="99"/>
    <x v="1"/>
    <n v="2"/>
    <x v="28"/>
    <s v="Marin Consortium"/>
    <x v="2"/>
    <s v="Credit / Non-Credit CCD Apportionment"/>
    <s v="ABE / ASE"/>
    <n v="601299.75466666673"/>
  </r>
  <r>
    <s v="Marin "/>
    <x v="99"/>
    <x v="1"/>
    <n v="2"/>
    <x v="28"/>
    <s v="Marin Consortium"/>
    <x v="8"/>
    <s v="Other"/>
    <s v="Adult Perkins K-12/COE/JPA"/>
    <n v="156727"/>
  </r>
  <r>
    <s v="Lake"/>
    <x v="100"/>
    <x v="1"/>
    <n v="2"/>
    <x v="29"/>
    <s v="Mendocino-Lake Consortium"/>
    <x v="1"/>
    <s v="Credit / Non-Credit CCD Apportionment"/>
    <s v="CTE (Non Credit Only)"/>
    <n v="35020.448571428577"/>
  </r>
  <r>
    <s v="Lake"/>
    <x v="100"/>
    <x v="1"/>
    <n v="2"/>
    <x v="29"/>
    <s v="Mendocino-Lake Consortium"/>
    <x v="2"/>
    <s v="Credit / Non-Credit CCD Apportionment"/>
    <s v="ABE / ASE"/>
    <n v="1000844.5860952383"/>
  </r>
  <r>
    <s v="Lake"/>
    <x v="100"/>
    <x v="1"/>
    <n v="2"/>
    <x v="29"/>
    <s v="Mendocino-Lake Consortium"/>
    <x v="3"/>
    <s v="Credit / Non-Credit CCD Apportionment"/>
    <s v="AWD"/>
    <n v="14644.836190476191"/>
  </r>
  <r>
    <s v="Lake"/>
    <x v="100"/>
    <x v="1"/>
    <n v="2"/>
    <x v="29"/>
    <s v="Mendocino-Lake Consortium"/>
    <x v="4"/>
    <s v="Credit / Non-Credit CCD Apportionment"/>
    <s v="ESL"/>
    <n v="169004.34476190477"/>
  </r>
  <r>
    <s v="Mendocino"/>
    <x v="100"/>
    <x v="1"/>
    <n v="2"/>
    <x v="29"/>
    <s v="Mendocino-Lake Consortium"/>
    <x v="38"/>
    <s v="Other"/>
    <s v="Basic Skills Initiative"/>
    <n v="90000"/>
  </r>
  <r>
    <s v="Mendocino"/>
    <x v="100"/>
    <x v="1"/>
    <n v="2"/>
    <x v="29"/>
    <s v="Mendocino-Lake Consortium"/>
    <x v="6"/>
    <s v="CalWORKS"/>
    <s v="CalWORKS 14-15 CCD"/>
    <n v="177871"/>
  </r>
  <r>
    <s v="Mendocino"/>
    <x v="100"/>
    <x v="1"/>
    <n v="2"/>
    <x v="29"/>
    <s v="Mendocino-Lake Consortium"/>
    <x v="7"/>
    <s v="Other"/>
    <s v="SSSP NonCredit"/>
    <n v="18976"/>
  </r>
  <r>
    <s v="Merced"/>
    <x v="101"/>
    <x v="1"/>
    <n v="2"/>
    <x v="30"/>
    <s v="Merced Consortium"/>
    <x v="39"/>
    <s v="Other"/>
    <s v="Basic Skills Initiative"/>
    <n v="271192"/>
  </r>
  <r>
    <s v="Merced"/>
    <x v="101"/>
    <x v="1"/>
    <n v="2"/>
    <x v="30"/>
    <s v="Merced Consortium"/>
    <x v="6"/>
    <s v="CalWORKS"/>
    <s v="CalWORKS 14-15 CCD"/>
    <n v="498794"/>
  </r>
  <r>
    <s v="Merced"/>
    <x v="101"/>
    <x v="1"/>
    <n v="2"/>
    <x v="30"/>
    <s v="Merced Consortium"/>
    <x v="7"/>
    <s v="Other"/>
    <s v="SSSP NonCredit"/>
    <n v="56901"/>
  </r>
  <r>
    <s v="Merced"/>
    <x v="101"/>
    <x v="1"/>
    <n v="2"/>
    <x v="30"/>
    <s v="Merced Consortium"/>
    <x v="1"/>
    <s v="Credit / Non-Credit CCD Apportionment"/>
    <s v="CTE (Non Credit Only)"/>
    <n v="484040.22857142851"/>
  </r>
  <r>
    <s v="Merced"/>
    <x v="101"/>
    <x v="1"/>
    <n v="2"/>
    <x v="30"/>
    <s v="Merced Consortium"/>
    <x v="2"/>
    <s v="Credit / Non-Credit CCD Apportionment"/>
    <s v="ABE / ASE"/>
    <n v="7153680.3209523819"/>
  </r>
  <r>
    <s v="Merced"/>
    <x v="101"/>
    <x v="1"/>
    <n v="2"/>
    <x v="30"/>
    <s v="Merced Consortium"/>
    <x v="3"/>
    <s v="Credit / Non-Credit CCD Apportionment"/>
    <s v="AWD"/>
    <n v="1368947.1857142858"/>
  </r>
  <r>
    <s v="Merced"/>
    <x v="101"/>
    <x v="1"/>
    <n v="2"/>
    <x v="30"/>
    <s v="Merced Consortium"/>
    <x v="4"/>
    <s v="Credit / Non-Credit CCD Apportionment"/>
    <s v="ESL"/>
    <n v="233094.98857142855"/>
  </r>
  <r>
    <s v="Merced "/>
    <x v="101"/>
    <x v="1"/>
    <n v="2"/>
    <x v="30"/>
    <s v="Merced Consortium"/>
    <x v="8"/>
    <s v="Other"/>
    <s v="Adult Perkins K-12/COE/JPA"/>
    <n v="369719"/>
  </r>
  <r>
    <s v="San Diego"/>
    <x v="102"/>
    <x v="1"/>
    <n v="2"/>
    <x v="31"/>
    <s v="Mira Costa Consortium"/>
    <x v="40"/>
    <s v="Other"/>
    <s v="Basic Skills Initiative"/>
    <n v="107341"/>
  </r>
  <r>
    <s v="San Diego"/>
    <x v="102"/>
    <x v="1"/>
    <n v="2"/>
    <x v="31"/>
    <s v="Mira Costa Consortium"/>
    <x v="6"/>
    <s v="CalWORKS"/>
    <s v="CalWORKS 14-15 CCD"/>
    <n v="297051"/>
  </r>
  <r>
    <s v="San Diego"/>
    <x v="102"/>
    <x v="1"/>
    <n v="2"/>
    <x v="31"/>
    <s v="Mira Costa Consortium"/>
    <x v="7"/>
    <s v="Other"/>
    <s v="SSSP NonCredit"/>
    <n v="119888"/>
  </r>
  <r>
    <s v="San Diego "/>
    <x v="102"/>
    <x v="1"/>
    <n v="2"/>
    <x v="31"/>
    <s v="Mira Costa Consortium"/>
    <x v="8"/>
    <s v="Other"/>
    <s v="Adult Perkins K-12/COE/JPA"/>
    <n v="275327"/>
  </r>
  <r>
    <s v="San Diego"/>
    <x v="102"/>
    <x v="1"/>
    <n v="2"/>
    <x v="31"/>
    <s v="Mira Costa Consortium"/>
    <x v="12"/>
    <s v="Other"/>
    <s v="WIA Title II 2014 (All Grantees)"/>
    <n v="214053"/>
  </r>
  <r>
    <s v="San Diego"/>
    <x v="102"/>
    <x v="1"/>
    <n v="2"/>
    <x v="31"/>
    <s v="Mira Costa Consortium"/>
    <x v="1"/>
    <s v="Credit / Non-Credit CCD Apportionment"/>
    <s v="CTE (Non Credit Only)"/>
    <n v="91962.728571428524"/>
  </r>
  <r>
    <s v="San Diego"/>
    <x v="102"/>
    <x v="1"/>
    <n v="2"/>
    <x v="31"/>
    <s v="Mira Costa Consortium"/>
    <x v="2"/>
    <s v="Credit / Non-Credit CCD Apportionment"/>
    <s v="ABE / ASE"/>
    <n v="2322054.4403809519"/>
  </r>
  <r>
    <s v="San Diego"/>
    <x v="102"/>
    <x v="1"/>
    <n v="2"/>
    <x v="31"/>
    <s v="Mira Costa Consortium"/>
    <x v="3"/>
    <s v="Credit / Non-Credit CCD Apportionment"/>
    <s v="AWD"/>
    <n v="157329.12857142859"/>
  </r>
  <r>
    <s v="San Diego"/>
    <x v="102"/>
    <x v="1"/>
    <n v="2"/>
    <x v="31"/>
    <s v="Mira Costa Consortium"/>
    <x v="4"/>
    <s v="Credit / Non-Credit CCD Apportionment"/>
    <s v="ESL"/>
    <n v="988983.76857142849"/>
  </r>
  <r>
    <s v="Monterey "/>
    <x v="103"/>
    <x v="1"/>
    <n v="2"/>
    <x v="32"/>
    <s v="Monterey Peninsula Consortium"/>
    <x v="1"/>
    <s v="Credit / Non-Credit CCD Apportionment"/>
    <s v="CTE (Non Credit Only)"/>
    <n v="249265.86857142855"/>
  </r>
  <r>
    <s v="Monterey "/>
    <x v="103"/>
    <x v="1"/>
    <n v="2"/>
    <x v="32"/>
    <s v="Monterey Peninsula Consortium"/>
    <x v="2"/>
    <s v="Credit / Non-Credit CCD Apportionment"/>
    <s v="ABE / ASE"/>
    <n v="1315447.3325714283"/>
  </r>
  <r>
    <s v="Monterey "/>
    <x v="103"/>
    <x v="1"/>
    <n v="2"/>
    <x v="32"/>
    <s v="Monterey Peninsula Consortium"/>
    <x v="3"/>
    <s v="Credit / Non-Credit CCD Apportionment"/>
    <s v="AWD"/>
    <n v="183495.1466666667"/>
  </r>
  <r>
    <s v="Monterey "/>
    <x v="103"/>
    <x v="1"/>
    <n v="2"/>
    <x v="32"/>
    <s v="Monterey Peninsula Consortium"/>
    <x v="4"/>
    <s v="Credit / Non-Credit CCD Apportionment"/>
    <s v="ESL"/>
    <n v="382619.06"/>
  </r>
  <r>
    <s v="Monterey"/>
    <x v="103"/>
    <x v="1"/>
    <n v="2"/>
    <x v="32"/>
    <s v="Monterey Peninsula Consortium"/>
    <x v="41"/>
    <s v="Other"/>
    <s v="Basic Skills Initiative"/>
    <n v="90000"/>
  </r>
  <r>
    <s v="Monterey"/>
    <x v="103"/>
    <x v="1"/>
    <n v="2"/>
    <x v="32"/>
    <s v="Monterey Peninsula Consortium"/>
    <x v="6"/>
    <s v="CalWORKS"/>
    <s v="CalWORKS 14-15 CCD"/>
    <n v="208285"/>
  </r>
  <r>
    <s v="Monterey"/>
    <x v="103"/>
    <x v="1"/>
    <n v="2"/>
    <x v="32"/>
    <s v="Monterey Peninsula Consortium"/>
    <x v="7"/>
    <s v="Other"/>
    <s v="SSSP NonCredit"/>
    <n v="60573"/>
  </r>
  <r>
    <s v="Monterey "/>
    <x v="103"/>
    <x v="1"/>
    <n v="2"/>
    <x v="32"/>
    <s v="Monterey Peninsula Consortium"/>
    <x v="8"/>
    <s v="Other"/>
    <s v="Adult Perkins K-12/COE/JPA"/>
    <n v="162197"/>
  </r>
  <r>
    <s v="Los Angeles"/>
    <x v="104"/>
    <x v="1"/>
    <n v="2"/>
    <x v="33"/>
    <s v="Mt. San Antonio Consortium"/>
    <x v="12"/>
    <s v="Other"/>
    <s v="WIA Title II 2014 (All Grantees)"/>
    <n v="1208500"/>
  </r>
  <r>
    <s v="Los Angeles"/>
    <x v="104"/>
    <x v="1"/>
    <n v="2"/>
    <x v="33"/>
    <s v="Mt. San Antonio Consortium"/>
    <x v="42"/>
    <s v="Other"/>
    <s v="Basic Skills Initiative"/>
    <n v="1241378"/>
  </r>
  <r>
    <s v="Los Angeles"/>
    <x v="104"/>
    <x v="1"/>
    <n v="2"/>
    <x v="33"/>
    <s v="Mt. San Antonio Consortium"/>
    <x v="6"/>
    <s v="CalWORKS"/>
    <s v="CalWORKS 14-15 CCD"/>
    <n v="662660"/>
  </r>
  <r>
    <s v="Los Angeles"/>
    <x v="104"/>
    <x v="1"/>
    <n v="2"/>
    <x v="33"/>
    <s v="Mt. San Antonio Consortium"/>
    <x v="7"/>
    <s v="Other"/>
    <s v="SSSP NonCredit"/>
    <n v="828380"/>
  </r>
  <r>
    <s v="Los Angeles"/>
    <x v="104"/>
    <x v="1"/>
    <n v="2"/>
    <x v="33"/>
    <s v="Mt. San Antonio Consortium"/>
    <x v="1"/>
    <s v="Credit / Non-Credit CCD Apportionment"/>
    <s v="CTE (Non Credit Only)"/>
    <n v="934929.22285714152"/>
  </r>
  <r>
    <s v="Los Angeles"/>
    <x v="104"/>
    <x v="1"/>
    <n v="2"/>
    <x v="33"/>
    <s v="Mt. San Antonio Consortium"/>
    <x v="2"/>
    <s v="Credit / Non-Credit CCD Apportionment"/>
    <s v="ABE / ASE"/>
    <n v="15323160.105333334"/>
  </r>
  <r>
    <s v="Los Angeles"/>
    <x v="104"/>
    <x v="1"/>
    <n v="2"/>
    <x v="33"/>
    <s v="Mt. San Antonio Consortium"/>
    <x v="3"/>
    <s v="Credit / Non-Credit CCD Apportionment"/>
    <s v="AWD"/>
    <n v="214173.4272380952"/>
  </r>
  <r>
    <s v="Los Angeles"/>
    <x v="104"/>
    <x v="1"/>
    <n v="2"/>
    <x v="33"/>
    <s v="Mt. San Antonio Consortium"/>
    <x v="4"/>
    <s v="Credit / Non-Credit CCD Apportionment"/>
    <s v="ESL"/>
    <n v="5325172.5325714294"/>
  </r>
  <r>
    <s v="Los Angeles "/>
    <x v="104"/>
    <x v="1"/>
    <n v="2"/>
    <x v="33"/>
    <s v="Mt. San Antonio Consortium"/>
    <x v="8"/>
    <s v="Other"/>
    <s v="Adult Perkins K-12/COE/JPA"/>
    <n v="871353"/>
  </r>
  <r>
    <s v="Los Angeles"/>
    <x v="105"/>
    <x v="1"/>
    <n v="2"/>
    <x v="34"/>
    <s v="Mt. San Jacinto Consortium"/>
    <x v="6"/>
    <s v="CalWORKS"/>
    <s v="CalWORKS 14-15 CCD"/>
    <n v="517634"/>
  </r>
  <r>
    <s v="Los Angeles"/>
    <x v="105"/>
    <x v="1"/>
    <n v="2"/>
    <x v="34"/>
    <s v="Mt. San Jacinto Consortium"/>
    <x v="7"/>
    <s v="Other"/>
    <s v="SSSP NonCredit"/>
    <n v="68071"/>
  </r>
  <r>
    <s v="Riverside"/>
    <x v="105"/>
    <x v="1"/>
    <n v="2"/>
    <x v="34"/>
    <s v="Mt. San Jacinto Consortium"/>
    <x v="43"/>
    <s v="Other"/>
    <s v="Basic Skills Initiative"/>
    <n v="133693"/>
  </r>
  <r>
    <s v="Riverside"/>
    <x v="105"/>
    <x v="1"/>
    <n v="2"/>
    <x v="34"/>
    <s v="Mt. San Jacinto Consortium"/>
    <x v="12"/>
    <s v="Other"/>
    <s v="WIA Title II 2014 (All Grantees)"/>
    <n v="402909"/>
  </r>
  <r>
    <s v="Riverside"/>
    <x v="105"/>
    <x v="1"/>
    <n v="2"/>
    <x v="34"/>
    <s v="Mt. San Jacinto Consortium"/>
    <x v="1"/>
    <s v="Credit / Non-Credit CCD Apportionment"/>
    <s v="CTE (Non Credit Only)"/>
    <n v="12464.914285714285"/>
  </r>
  <r>
    <s v="Riverside"/>
    <x v="105"/>
    <x v="1"/>
    <n v="2"/>
    <x v="34"/>
    <s v="Mt. San Jacinto Consortium"/>
    <x v="2"/>
    <s v="Credit / Non-Credit CCD Apportionment"/>
    <s v="ABE / ASE"/>
    <n v="1714068.2270476194"/>
  </r>
  <r>
    <s v="Riverside"/>
    <x v="105"/>
    <x v="1"/>
    <n v="2"/>
    <x v="34"/>
    <s v="Mt. San Jacinto Consortium"/>
    <x v="3"/>
    <s v="Credit / Non-Credit CCD Apportionment"/>
    <s v="AWD"/>
    <n v="128088.55466666666"/>
  </r>
  <r>
    <s v="Riverside"/>
    <x v="105"/>
    <x v="1"/>
    <n v="2"/>
    <x v="34"/>
    <s v="Mt. San Jacinto Consortium"/>
    <x v="4"/>
    <s v="Credit / Non-Credit CCD Apportionment"/>
    <s v="ESL"/>
    <n v="723445.93714285723"/>
  </r>
  <r>
    <s v="Riverside "/>
    <x v="105"/>
    <x v="1"/>
    <n v="2"/>
    <x v="34"/>
    <s v="Mt. San Jacinto Consortium"/>
    <x v="8"/>
    <s v="Other"/>
    <s v="Adult Perkins K-12/COE/JPA"/>
    <n v="471966"/>
  </r>
  <r>
    <s v="Napa "/>
    <x v="106"/>
    <x v="1"/>
    <n v="2"/>
    <x v="35"/>
    <s v="Napa Valley Consortium"/>
    <x v="1"/>
    <s v="Credit / Non-Credit CCD Apportionment"/>
    <s v="CTE (Non Credit Only)"/>
    <n v="10403.811428571427"/>
  </r>
  <r>
    <s v="Napa "/>
    <x v="106"/>
    <x v="1"/>
    <n v="2"/>
    <x v="35"/>
    <s v="Napa Valley Consortium"/>
    <x v="2"/>
    <s v="Credit / Non-Credit CCD Apportionment"/>
    <s v="ABE / ASE"/>
    <n v="1401452.4213333332"/>
  </r>
  <r>
    <s v="Napa "/>
    <x v="106"/>
    <x v="1"/>
    <n v="2"/>
    <x v="35"/>
    <s v="Napa Valley Consortium"/>
    <x v="3"/>
    <s v="Credit / Non-Credit CCD Apportionment"/>
    <s v="AWD"/>
    <n v="1838964.6304761905"/>
  </r>
  <r>
    <s v="Napa "/>
    <x v="106"/>
    <x v="1"/>
    <n v="2"/>
    <x v="35"/>
    <s v="Napa Valley Consortium"/>
    <x v="4"/>
    <s v="Credit / Non-Credit CCD Apportionment"/>
    <s v="ESL"/>
    <n v="125173.67542857144"/>
  </r>
  <r>
    <s v="Napa"/>
    <x v="106"/>
    <x v="1"/>
    <n v="2"/>
    <x v="35"/>
    <s v="Napa Valley Consortium"/>
    <x v="44"/>
    <s v="Other"/>
    <s v="Basic Skills Initiative"/>
    <n v="90000"/>
  </r>
  <r>
    <s v="Napa"/>
    <x v="106"/>
    <x v="1"/>
    <n v="2"/>
    <x v="35"/>
    <s v="Napa Valley Consortium"/>
    <x v="6"/>
    <s v="CalWORKS"/>
    <s v="CalWORKS 14-15 CCD"/>
    <n v="178687"/>
  </r>
  <r>
    <s v="Napa"/>
    <x v="106"/>
    <x v="1"/>
    <n v="2"/>
    <x v="35"/>
    <s v="Napa Valley Consortium"/>
    <x v="7"/>
    <s v="Other"/>
    <s v="SSSP NonCredit"/>
    <n v="32816"/>
  </r>
  <r>
    <s v="Napa "/>
    <x v="106"/>
    <x v="1"/>
    <n v="2"/>
    <x v="35"/>
    <s v="Napa Valley Consortium"/>
    <x v="8"/>
    <s v="Other"/>
    <s v="Adult Perkins K-12/COE/JPA"/>
    <n v="217646"/>
  </r>
  <r>
    <s v="Orange"/>
    <x v="107"/>
    <x v="1"/>
    <n v="2"/>
    <x v="36"/>
    <s v="North Orange Consortium"/>
    <x v="12"/>
    <s v="Other"/>
    <s v="WIA Title II 2014 (All Grantees)"/>
    <n v="1356547"/>
  </r>
  <r>
    <s v="Orange "/>
    <x v="107"/>
    <x v="1"/>
    <n v="2"/>
    <x v="36"/>
    <s v="North Orange Consortium"/>
    <x v="1"/>
    <s v="Credit / Non-Credit CCD Apportionment"/>
    <s v="CTE (Non Credit Only)"/>
    <n v="1658465.7342857146"/>
  </r>
  <r>
    <s v="Orange "/>
    <x v="107"/>
    <x v="1"/>
    <n v="2"/>
    <x v="36"/>
    <s v="North Orange Consortium"/>
    <x v="2"/>
    <s v="Credit / Non-Credit CCD Apportionment"/>
    <s v="ABE / ASE"/>
    <n v="15249077.138666669"/>
  </r>
  <r>
    <s v="Orange "/>
    <x v="107"/>
    <x v="1"/>
    <n v="2"/>
    <x v="36"/>
    <s v="North Orange Consortium"/>
    <x v="3"/>
    <s v="Credit / Non-Credit CCD Apportionment"/>
    <s v="AWD"/>
    <n v="741221.63142857142"/>
  </r>
  <r>
    <s v="Orange "/>
    <x v="107"/>
    <x v="1"/>
    <n v="2"/>
    <x v="36"/>
    <s v="North Orange Consortium"/>
    <x v="4"/>
    <s v="Credit / Non-Credit CCD Apportionment"/>
    <s v="ESL"/>
    <n v="7137970.3769523809"/>
  </r>
  <r>
    <s v="Orange"/>
    <x v="107"/>
    <x v="1"/>
    <n v="2"/>
    <x v="36"/>
    <s v="North Orange Consortium"/>
    <x v="45"/>
    <s v="Other"/>
    <s v="Basic Skills Initiative"/>
    <n v="809397"/>
  </r>
  <r>
    <s v="Orange"/>
    <x v="107"/>
    <x v="1"/>
    <n v="2"/>
    <x v="36"/>
    <s v="North Orange Consortium"/>
    <x v="6"/>
    <s v="CalWORKS"/>
    <s v="CalWORKS 14-15 CCD"/>
    <n v="808994"/>
  </r>
  <r>
    <s v="Orange"/>
    <x v="107"/>
    <x v="1"/>
    <n v="2"/>
    <x v="36"/>
    <s v="North Orange Consortium"/>
    <x v="7"/>
    <s v="Other"/>
    <s v="SSSP NonCredit"/>
    <n v="739434"/>
  </r>
  <r>
    <s v="Orange "/>
    <x v="107"/>
    <x v="1"/>
    <n v="2"/>
    <x v="36"/>
    <s v="North Orange Consortium"/>
    <x v="8"/>
    <s v="Other"/>
    <s v="Adult Perkins K-12/COE/JPA"/>
    <n v="1722181"/>
  </r>
  <r>
    <s v="Alameda"/>
    <x v="108"/>
    <x v="1"/>
    <n v="2"/>
    <x v="37"/>
    <s v="Southern Alameda Consortium"/>
    <x v="46"/>
    <s v="Other"/>
    <s v="Basic Skills Initiative"/>
    <n v="145255"/>
  </r>
  <r>
    <s v="Alameda"/>
    <x v="108"/>
    <x v="1"/>
    <n v="2"/>
    <x v="37"/>
    <s v="Southern Alameda Consortium"/>
    <x v="6"/>
    <s v="CalWORKS"/>
    <s v="CalWORKS 14-15 CCD"/>
    <n v="199298"/>
  </r>
  <r>
    <s v="Alameda"/>
    <x v="108"/>
    <x v="1"/>
    <n v="2"/>
    <x v="37"/>
    <s v="Southern Alameda Consortium"/>
    <x v="7"/>
    <s v="Other"/>
    <s v="SSSP NonCredit"/>
    <n v="0"/>
  </r>
  <r>
    <s v="Alameda"/>
    <x v="108"/>
    <x v="1"/>
    <n v="2"/>
    <x v="37"/>
    <s v="Southern Alameda Consortium"/>
    <x v="2"/>
    <s v="Credit / Non-Credit CCD Apportionment"/>
    <s v="ABE / ASE"/>
    <n v="4715330.9493333325"/>
  </r>
  <r>
    <s v="Alameda"/>
    <x v="108"/>
    <x v="1"/>
    <n v="2"/>
    <x v="37"/>
    <s v="Southern Alameda Consortium"/>
    <x v="3"/>
    <s v="Credit / Non-Credit CCD Apportionment"/>
    <s v="AWD"/>
    <n v="165592.7466666667"/>
  </r>
  <r>
    <s v="Alameda"/>
    <x v="108"/>
    <x v="1"/>
    <n v="2"/>
    <x v="37"/>
    <s v="Southern Alameda Consortium"/>
    <x v="4"/>
    <s v="Credit / Non-Credit CCD Apportionment"/>
    <s v="ESL"/>
    <n v="489888.04266666656"/>
  </r>
  <r>
    <s v="Alameda "/>
    <x v="108"/>
    <x v="1"/>
    <n v="2"/>
    <x v="37"/>
    <s v="Southern Alameda Consortium"/>
    <x v="8"/>
    <s v="Other"/>
    <s v="Adult Perkins K-12/COE/JPA"/>
    <n v="97879"/>
  </r>
  <r>
    <s v="Riverside"/>
    <x v="109"/>
    <x v="1"/>
    <n v="2"/>
    <x v="38"/>
    <s v="Palo Verde Consortium"/>
    <x v="47"/>
    <s v="Other"/>
    <s v="Basic Skills Initiative"/>
    <n v="90000"/>
  </r>
  <r>
    <s v="Riverside"/>
    <x v="109"/>
    <x v="1"/>
    <n v="2"/>
    <x v="38"/>
    <s v="Palo Verde Consortium"/>
    <x v="6"/>
    <s v="CalWORKS"/>
    <s v="CalWORKS 14-15 CCD"/>
    <n v="164389"/>
  </r>
  <r>
    <s v="Riverside"/>
    <x v="109"/>
    <x v="1"/>
    <n v="2"/>
    <x v="38"/>
    <s v="Palo Verde Consortium"/>
    <x v="7"/>
    <s v="Other"/>
    <s v="SSSP NonCredit"/>
    <n v="6137"/>
  </r>
  <r>
    <s v="Riverside"/>
    <x v="109"/>
    <x v="1"/>
    <n v="2"/>
    <x v="38"/>
    <s v="Palo Verde Consortium"/>
    <x v="1"/>
    <s v="Credit / Non-Credit CCD Apportionment"/>
    <s v="CTE (Non Credit Only)"/>
    <n v="52174.868571428575"/>
  </r>
  <r>
    <s v="Riverside"/>
    <x v="109"/>
    <x v="1"/>
    <n v="2"/>
    <x v="38"/>
    <s v="Palo Verde Consortium"/>
    <x v="2"/>
    <s v="Credit / Non-Credit CCD Apportionment"/>
    <s v="ABE / ASE"/>
    <n v="802362.5914285715"/>
  </r>
  <r>
    <s v="Riverside"/>
    <x v="109"/>
    <x v="1"/>
    <n v="2"/>
    <x v="38"/>
    <s v="Palo Verde Consortium"/>
    <x v="4"/>
    <s v="Credit / Non-Credit CCD Apportionment"/>
    <s v="ESL"/>
    <n v="304691.65714285715"/>
  </r>
  <r>
    <s v="Riverside "/>
    <x v="109"/>
    <x v="1"/>
    <n v="2"/>
    <x v="38"/>
    <s v="Palo Verde Consortium"/>
    <x v="8"/>
    <s v="Other"/>
    <s v="Adult Perkins K-12/COE/JPA"/>
    <n v="130423"/>
  </r>
  <r>
    <s v="San Diego"/>
    <x v="110"/>
    <x v="1"/>
    <n v="2"/>
    <x v="39"/>
    <s v="San Diego North Adult Education Partnership (Palomar)"/>
    <x v="48"/>
    <s v="Other"/>
    <s v="Basic Skills Initiative"/>
    <n v="174068"/>
  </r>
  <r>
    <s v="San Diego"/>
    <x v="110"/>
    <x v="1"/>
    <n v="2"/>
    <x v="39"/>
    <s v="San Diego North Adult Education Partnership (Palomar)"/>
    <x v="6"/>
    <s v="CalWORKS"/>
    <s v="CalWORKS 14-15 CCD"/>
    <n v="235282"/>
  </r>
  <r>
    <s v="San Diego"/>
    <x v="110"/>
    <x v="1"/>
    <n v="2"/>
    <x v="39"/>
    <s v="San Diego North Adult Education Partnership (Palomar)"/>
    <x v="7"/>
    <s v="Other"/>
    <s v="SSSP NonCredit"/>
    <n v="135269"/>
  </r>
  <r>
    <s v="San Diego"/>
    <x v="110"/>
    <x v="1"/>
    <n v="2"/>
    <x v="39"/>
    <s v="San Diego North Adult Education Partnership (Palomar)"/>
    <x v="1"/>
    <s v="Credit / Non-Credit CCD Apportionment"/>
    <s v="CTE (Non Credit Only)"/>
    <n v="68134.037142857138"/>
  </r>
  <r>
    <s v="San Diego"/>
    <x v="110"/>
    <x v="1"/>
    <n v="2"/>
    <x v="39"/>
    <s v="San Diego North Adult Education Partnership (Palomar)"/>
    <x v="2"/>
    <s v="Credit / Non-Credit CCD Apportionment"/>
    <s v="ABE / ASE"/>
    <n v="2916453.3710476188"/>
  </r>
  <r>
    <s v="San Diego"/>
    <x v="110"/>
    <x v="1"/>
    <n v="2"/>
    <x v="39"/>
    <s v="San Diego North Adult Education Partnership (Palomar)"/>
    <x v="3"/>
    <s v="Credit / Non-Credit CCD Apportionment"/>
    <s v="AWD"/>
    <n v="66786.64"/>
  </r>
  <r>
    <s v="San Diego"/>
    <x v="110"/>
    <x v="1"/>
    <n v="2"/>
    <x v="39"/>
    <s v="San Diego North Adult Education Partnership (Palomar)"/>
    <x v="4"/>
    <s v="Credit / Non-Credit CCD Apportionment"/>
    <s v="ESL"/>
    <n v="1422559.9857142854"/>
  </r>
  <r>
    <s v="San Diego "/>
    <x v="110"/>
    <x v="1"/>
    <n v="2"/>
    <x v="39"/>
    <s v="San Diego North Adult Education Partnership (Palomar)"/>
    <x v="8"/>
    <s v="Other"/>
    <s v="Adult Perkins K-12/COE/JPA"/>
    <n v="555339"/>
  </r>
  <r>
    <s v="Los Angeles"/>
    <x v="111"/>
    <x v="1"/>
    <n v="2"/>
    <x v="40"/>
    <s v="Pasadena Consortium"/>
    <x v="12"/>
    <s v="Other"/>
    <s v="WIA Title II 2014 (All Grantees)"/>
    <n v="627413"/>
  </r>
  <r>
    <s v="Los Angeles"/>
    <x v="111"/>
    <x v="1"/>
    <n v="2"/>
    <x v="40"/>
    <s v="Pasadena Consortium"/>
    <x v="49"/>
    <s v="Other"/>
    <s v="Basic Skills Initiative"/>
    <n v="179502"/>
  </r>
  <r>
    <s v="Los Angeles"/>
    <x v="111"/>
    <x v="1"/>
    <n v="2"/>
    <x v="40"/>
    <s v="Pasadena Consortium"/>
    <x v="6"/>
    <s v="CalWORKS"/>
    <s v="CalWORKS 14-15 CCD"/>
    <n v="398002"/>
  </r>
  <r>
    <s v="Los Angeles"/>
    <x v="111"/>
    <x v="1"/>
    <n v="2"/>
    <x v="40"/>
    <s v="Pasadena Consortium"/>
    <x v="7"/>
    <s v="Other"/>
    <s v="SSSP NonCredit"/>
    <n v="185956"/>
  </r>
  <r>
    <s v="Los Angeles "/>
    <x v="111"/>
    <x v="1"/>
    <n v="2"/>
    <x v="40"/>
    <s v="Pasadena Consortium"/>
    <x v="8"/>
    <s v="Other"/>
    <s v="Adult Perkins K-12/COE/JPA"/>
    <n v="362962"/>
  </r>
  <r>
    <s v="Los Angeles"/>
    <x v="111"/>
    <x v="1"/>
    <n v="2"/>
    <x v="40"/>
    <s v="Pasadena Consortium"/>
    <x v="1"/>
    <s v="Credit / Non-Credit CCD Apportionment"/>
    <s v="CTE (Non Credit Only)"/>
    <n v="643971.7714285712"/>
  </r>
  <r>
    <s v="Los Angeles"/>
    <x v="111"/>
    <x v="1"/>
    <n v="2"/>
    <x v="40"/>
    <s v="Pasadena Consortium"/>
    <x v="2"/>
    <s v="Credit / Non-Credit CCD Apportionment"/>
    <s v="ABE / ASE"/>
    <n v="2898788.9019047618"/>
  </r>
  <r>
    <s v="Los Angeles"/>
    <x v="111"/>
    <x v="1"/>
    <n v="2"/>
    <x v="40"/>
    <s v="Pasadena Consortium"/>
    <x v="3"/>
    <s v="Credit / Non-Credit CCD Apportionment"/>
    <s v="AWD"/>
    <n v="14635.817142857144"/>
  </r>
  <r>
    <s v="Los Angeles"/>
    <x v="111"/>
    <x v="1"/>
    <n v="2"/>
    <x v="40"/>
    <s v="Pasadena Consortium"/>
    <x v="4"/>
    <s v="Credit / Non-Credit CCD Apportionment"/>
    <s v="ESL"/>
    <n v="2840742.4786666664"/>
  </r>
  <r>
    <s v="Alameda"/>
    <x v="112"/>
    <x v="1"/>
    <n v="2"/>
    <x v="41"/>
    <s v="Northern Alameda Consortium"/>
    <x v="50"/>
    <s v="Other"/>
    <s v="Basic Skills Initiative"/>
    <n v="360000"/>
  </r>
  <r>
    <s v="Alameda"/>
    <x v="112"/>
    <x v="1"/>
    <n v="2"/>
    <x v="41"/>
    <s v="Northern Alameda Consortium"/>
    <x v="6"/>
    <s v="CalWORKS"/>
    <s v="CalWORKS 14-15 CCD"/>
    <n v="959143"/>
  </r>
  <r>
    <s v="Alameda"/>
    <x v="112"/>
    <x v="1"/>
    <n v="2"/>
    <x v="41"/>
    <s v="Northern Alameda Consortium"/>
    <x v="7"/>
    <s v="Other"/>
    <s v="SSSP NonCredit"/>
    <n v="0"/>
  </r>
  <r>
    <s v="Alameda"/>
    <x v="112"/>
    <x v="1"/>
    <n v="2"/>
    <x v="41"/>
    <s v="Northern Alameda Consortium"/>
    <x v="1"/>
    <s v="Credit / Non-Credit CCD Apportionment"/>
    <s v="CTE (Non Credit Only)"/>
    <n v="41774.194285714286"/>
  </r>
  <r>
    <s v="Alameda"/>
    <x v="112"/>
    <x v="1"/>
    <n v="2"/>
    <x v="41"/>
    <s v="Northern Alameda Consortium"/>
    <x v="2"/>
    <s v="Credit / Non-Credit CCD Apportionment"/>
    <s v="ABE / ASE"/>
    <n v="2949336.6779047619"/>
  </r>
  <r>
    <s v="Alameda"/>
    <x v="112"/>
    <x v="1"/>
    <n v="2"/>
    <x v="41"/>
    <s v="Northern Alameda Consortium"/>
    <x v="3"/>
    <s v="Credit / Non-Credit CCD Apportionment"/>
    <s v="AWD"/>
    <n v="108465.38666666666"/>
  </r>
  <r>
    <s v="Alameda"/>
    <x v="112"/>
    <x v="1"/>
    <n v="2"/>
    <x v="41"/>
    <s v="Northern Alameda Consortium"/>
    <x v="4"/>
    <s v="Credit / Non-Credit CCD Apportionment"/>
    <s v="ESL"/>
    <n v="1327004.2666666666"/>
  </r>
  <r>
    <s v="Alameda "/>
    <x v="112"/>
    <x v="1"/>
    <n v="2"/>
    <x v="41"/>
    <s v="Northern Alameda Consortium"/>
    <x v="8"/>
    <s v="Other"/>
    <s v="Adult Perkins K-12/COE/JPA"/>
    <n v="492205"/>
  </r>
  <r>
    <s v="Orange"/>
    <x v="113"/>
    <x v="1"/>
    <n v="2"/>
    <x v="42"/>
    <s v="Rancho Santiago Consortium"/>
    <x v="12"/>
    <s v="Other"/>
    <s v="WIA Title II 2014 (All Grantees)"/>
    <n v="3760827"/>
  </r>
  <r>
    <s v="Orange"/>
    <x v="113"/>
    <x v="1"/>
    <n v="2"/>
    <x v="42"/>
    <s v="Rancho Santiago Consortium"/>
    <x v="51"/>
    <s v="Other"/>
    <s v="Basic Skills Initiative"/>
    <n v="728221"/>
  </r>
  <r>
    <s v="Orange"/>
    <x v="113"/>
    <x v="1"/>
    <n v="2"/>
    <x v="42"/>
    <s v="Rancho Santiago Consortium"/>
    <x v="6"/>
    <s v="CalWORKS"/>
    <s v="CalWORKS 14-15 CCD"/>
    <n v="512438"/>
  </r>
  <r>
    <s v="Orange"/>
    <x v="113"/>
    <x v="1"/>
    <n v="2"/>
    <x v="42"/>
    <s v="Rancho Santiago Consortium"/>
    <x v="7"/>
    <s v="Other"/>
    <s v="SSSP NonCredit"/>
    <n v="1712506"/>
  </r>
  <r>
    <s v="Orange"/>
    <x v="113"/>
    <x v="1"/>
    <n v="2"/>
    <x v="42"/>
    <s v="Rancho Santiago Consortium"/>
    <x v="1"/>
    <s v="Credit / Non-Credit CCD Apportionment"/>
    <s v="CTE (Non Credit Only)"/>
    <n v="4337660.502857144"/>
  </r>
  <r>
    <s v="Orange"/>
    <x v="113"/>
    <x v="1"/>
    <n v="2"/>
    <x v="42"/>
    <s v="Rancho Santiago Consortium"/>
    <x v="2"/>
    <s v="Credit / Non-Credit CCD Apportionment"/>
    <s v="ABE / ASE"/>
    <n v="12387849.972380955"/>
  </r>
  <r>
    <s v="Orange"/>
    <x v="113"/>
    <x v="1"/>
    <n v="2"/>
    <x v="42"/>
    <s v="Rancho Santiago Consortium"/>
    <x v="3"/>
    <s v="Credit / Non-Credit CCD Apportionment"/>
    <s v="AWD"/>
    <n v="210497.05714285711"/>
  </r>
  <r>
    <s v="Orange"/>
    <x v="113"/>
    <x v="1"/>
    <n v="2"/>
    <x v="42"/>
    <s v="Rancho Santiago Consortium"/>
    <x v="4"/>
    <s v="Credit / Non-Credit CCD Apportionment"/>
    <s v="ESL"/>
    <n v="13193334.115619045"/>
  </r>
  <r>
    <s v="Orange "/>
    <x v="113"/>
    <x v="1"/>
    <n v="2"/>
    <x v="42"/>
    <s v="Rancho Santiago Consortium"/>
    <x v="8"/>
    <s v="Other"/>
    <s v="Adult Perkins K-12/COE/JPA"/>
    <n v="1662353"/>
  </r>
  <r>
    <s v="Humbolt"/>
    <x v="114"/>
    <x v="1"/>
    <n v="2"/>
    <x v="43"/>
    <s v="North Coast Consortium"/>
    <x v="12"/>
    <s v="Other"/>
    <s v="WIA Title II 2014 (All Grantees)"/>
    <n v="134820"/>
  </r>
  <r>
    <s v="Humboldt "/>
    <x v="114"/>
    <x v="1"/>
    <n v="2"/>
    <x v="43"/>
    <s v="North Coast Consortium"/>
    <x v="8"/>
    <s v="Other"/>
    <s v="Adult Perkins K-12/COE/JPA"/>
    <n v="175000"/>
  </r>
  <r>
    <s v="Humbolt"/>
    <x v="114"/>
    <x v="1"/>
    <n v="2"/>
    <x v="43"/>
    <s v="North Coast Consortium"/>
    <x v="52"/>
    <s v="Other"/>
    <s v="Basic Skills Initiative"/>
    <n v="90000"/>
  </r>
  <r>
    <s v="Humbolt"/>
    <x v="114"/>
    <x v="1"/>
    <n v="2"/>
    <x v="43"/>
    <s v="North Coast Consortium"/>
    <x v="6"/>
    <s v="CalWORKS"/>
    <s v="CalWORKS 14-15 CCD"/>
    <n v="253482"/>
  </r>
  <r>
    <s v="Humbolt"/>
    <x v="114"/>
    <x v="1"/>
    <n v="2"/>
    <x v="43"/>
    <s v="North Coast Consortium"/>
    <x v="7"/>
    <s v="Other"/>
    <s v="SSSP NonCredit"/>
    <n v="13275"/>
  </r>
  <r>
    <s v="Humbolt"/>
    <x v="114"/>
    <x v="1"/>
    <n v="2"/>
    <x v="43"/>
    <s v="North Coast Consortium"/>
    <x v="1"/>
    <s v="Credit / Non-Credit CCD Apportionment"/>
    <s v="CTE (Non Credit Only)"/>
    <n v="7227.9771428571412"/>
  </r>
  <r>
    <s v="Humbolt"/>
    <x v="114"/>
    <x v="1"/>
    <n v="2"/>
    <x v="43"/>
    <s v="North Coast Consortium"/>
    <x v="2"/>
    <s v="Credit / Non-Credit CCD Apportionment"/>
    <s v="ABE / ASE"/>
    <n v="925744.05390476191"/>
  </r>
  <r>
    <s v="Humbolt"/>
    <x v="114"/>
    <x v="1"/>
    <n v="2"/>
    <x v="43"/>
    <s v="North Coast Consortium"/>
    <x v="4"/>
    <s v="Credit / Non-Credit CCD Apportionment"/>
    <s v="ESL"/>
    <n v="62241.200571428562"/>
  </r>
  <r>
    <s v="Los Angeles"/>
    <x v="115"/>
    <x v="1"/>
    <n v="2"/>
    <x v="44"/>
    <s v="Rio Hondo Consortium"/>
    <x v="53"/>
    <s v="Other"/>
    <s v="Basic Skills Initiative"/>
    <n v="160139"/>
  </r>
  <r>
    <s v="Los Angeles"/>
    <x v="115"/>
    <x v="1"/>
    <n v="2"/>
    <x v="44"/>
    <s v="Rio Hondo Consortium"/>
    <x v="6"/>
    <s v="CalWORKS"/>
    <s v="CalWORKS 14-15 CCD"/>
    <n v="380387"/>
  </r>
  <r>
    <s v="Los Angeles"/>
    <x v="115"/>
    <x v="1"/>
    <n v="2"/>
    <x v="44"/>
    <s v="Rio Hondo Consortium"/>
    <x v="7"/>
    <s v="Other"/>
    <s v="SSSP NonCredit"/>
    <n v="185674"/>
  </r>
  <r>
    <s v="Los Angeles"/>
    <x v="115"/>
    <x v="1"/>
    <n v="2"/>
    <x v="44"/>
    <s v="Rio Hondo Consortium"/>
    <x v="1"/>
    <s v="Credit / Non-Credit CCD Apportionment"/>
    <s v="CTE (Non Credit Only)"/>
    <n v="530026.03714285698"/>
  </r>
  <r>
    <s v="Los Angeles"/>
    <x v="115"/>
    <x v="1"/>
    <n v="2"/>
    <x v="44"/>
    <s v="Rio Hondo Consortium"/>
    <x v="2"/>
    <s v="Credit / Non-Credit CCD Apportionment"/>
    <s v="ABE / ASE"/>
    <n v="3844535.1573333321"/>
  </r>
  <r>
    <s v="Los Angeles"/>
    <x v="115"/>
    <x v="1"/>
    <n v="2"/>
    <x v="44"/>
    <s v="Rio Hondo Consortium"/>
    <x v="3"/>
    <s v="Credit / Non-Credit CCD Apportionment"/>
    <s v="AWD"/>
    <n v="166861.94666666666"/>
  </r>
  <r>
    <s v="Los Angeles"/>
    <x v="115"/>
    <x v="1"/>
    <n v="2"/>
    <x v="44"/>
    <s v="Rio Hondo Consortium"/>
    <x v="4"/>
    <s v="Credit / Non-Credit CCD Apportionment"/>
    <s v="ESL"/>
    <n v="848206.03276190488"/>
  </r>
  <r>
    <s v="Los Angeles "/>
    <x v="115"/>
    <x v="1"/>
    <n v="2"/>
    <x v="44"/>
    <s v="Rio Hondo Consortium"/>
    <x v="8"/>
    <s v="Other"/>
    <s v="Adult Perkins K-12/COE/JPA"/>
    <n v="496756"/>
  </r>
  <r>
    <s v="Riverside"/>
    <x v="116"/>
    <x v="1"/>
    <n v="2"/>
    <x v="45"/>
    <s v="Riverside About Students Consortium"/>
    <x v="54"/>
    <s v="Other"/>
    <s v="Basic Skills Initiative"/>
    <n v="507585"/>
  </r>
  <r>
    <s v="Riverside"/>
    <x v="116"/>
    <x v="1"/>
    <n v="2"/>
    <x v="45"/>
    <s v="Riverside About Students Consortium"/>
    <x v="6"/>
    <s v="CalWORKS"/>
    <s v="CalWORKS 14-15 CCD"/>
    <n v="1121079"/>
  </r>
  <r>
    <s v="Riverside"/>
    <x v="116"/>
    <x v="1"/>
    <n v="2"/>
    <x v="45"/>
    <s v="Riverside About Students Consortium"/>
    <x v="7"/>
    <s v="Other"/>
    <s v="SSSP NonCredit"/>
    <n v="0"/>
  </r>
  <r>
    <s v="Riverside"/>
    <x v="116"/>
    <x v="1"/>
    <n v="2"/>
    <x v="45"/>
    <s v="Riverside About Students Consortium"/>
    <x v="1"/>
    <s v="Credit / Non-Credit CCD Apportionment"/>
    <s v="CTE (Non Credit Only)"/>
    <n v="8442.0514285714271"/>
  </r>
  <r>
    <s v="Riverside"/>
    <x v="116"/>
    <x v="1"/>
    <n v="2"/>
    <x v="45"/>
    <s v="Riverside About Students Consortium"/>
    <x v="2"/>
    <s v="Credit / Non-Credit CCD Apportionment"/>
    <s v="ABE / ASE"/>
    <n v="12310199.892571429"/>
  </r>
  <r>
    <s v="Riverside"/>
    <x v="116"/>
    <x v="1"/>
    <n v="2"/>
    <x v="45"/>
    <s v="Riverside About Students Consortium"/>
    <x v="4"/>
    <s v="Credit / Non-Credit CCD Apportionment"/>
    <s v="ESL"/>
    <n v="412362.63466666668"/>
  </r>
  <r>
    <s v="Riverside "/>
    <x v="116"/>
    <x v="1"/>
    <n v="2"/>
    <x v="45"/>
    <s v="Riverside About Students Consortium"/>
    <x v="8"/>
    <s v="Other"/>
    <s v="Adult Perkins K-12/COE/JPA"/>
    <n v="1252403"/>
  </r>
  <r>
    <s v="San Bernardino"/>
    <x v="117"/>
    <x v="1"/>
    <n v="2"/>
    <x v="46"/>
    <s v="San Bernardino Consortium"/>
    <x v="55"/>
    <s v="Other"/>
    <s v="Basic Skills Initiative"/>
    <n v="206654"/>
  </r>
  <r>
    <s v="San Bernardino"/>
    <x v="117"/>
    <x v="1"/>
    <n v="2"/>
    <x v="46"/>
    <s v="San Bernardino Consortium"/>
    <x v="6"/>
    <s v="CalWORKS"/>
    <s v="CalWORKS 14-15 CCD"/>
    <n v="706124"/>
  </r>
  <r>
    <s v="San Bernardino"/>
    <x v="117"/>
    <x v="1"/>
    <n v="2"/>
    <x v="46"/>
    <s v="San Bernardino Consortium"/>
    <x v="7"/>
    <s v="Other"/>
    <s v="SSSP NonCredit"/>
    <n v="0"/>
  </r>
  <r>
    <s v="San Bernardino"/>
    <x v="117"/>
    <x v="1"/>
    <n v="2"/>
    <x v="46"/>
    <s v="San Bernardino Consortium"/>
    <x v="1"/>
    <s v="Credit / Non-Credit CCD Apportionment"/>
    <s v="CTE (Non Credit Only)"/>
    <n v="0"/>
  </r>
  <r>
    <s v="San Bernardino"/>
    <x v="117"/>
    <x v="1"/>
    <n v="2"/>
    <x v="46"/>
    <s v="San Bernardino Consortium"/>
    <x v="2"/>
    <s v="Credit / Non-Credit CCD Apportionment"/>
    <s v="ABE / ASE"/>
    <n v="4959386.0853333334"/>
  </r>
  <r>
    <s v="San Bernardino"/>
    <x v="117"/>
    <x v="1"/>
    <n v="2"/>
    <x v="46"/>
    <s v="San Bernardino Consortium"/>
    <x v="3"/>
    <s v="Credit / Non-Credit CCD Apportionment"/>
    <s v="AWD"/>
    <n v="49725.919999999998"/>
  </r>
  <r>
    <s v="San Bernardino"/>
    <x v="117"/>
    <x v="1"/>
    <n v="2"/>
    <x v="46"/>
    <s v="San Bernardino Consortium"/>
    <x v="4"/>
    <s v="Credit / Non-Credit CCD Apportionment"/>
    <s v="ESL"/>
    <n v="186031.49219047616"/>
  </r>
  <r>
    <s v="San Bernardino "/>
    <x v="117"/>
    <x v="1"/>
    <n v="2"/>
    <x v="46"/>
    <s v="San Bernardino Consortium"/>
    <x v="8"/>
    <s v="Other"/>
    <s v="Adult Perkins K-12/COE/JPA"/>
    <n v="311456"/>
  </r>
  <r>
    <s v="San Diego"/>
    <x v="118"/>
    <x v="1"/>
    <n v="2"/>
    <x v="47"/>
    <s v="San Diego Adult Education Regional Consortium"/>
    <x v="12"/>
    <s v="Other"/>
    <s v="WIA Title II 2014 (All Grantees)"/>
    <n v="1911117"/>
  </r>
  <r>
    <s v="San Diego"/>
    <x v="118"/>
    <x v="1"/>
    <n v="2"/>
    <x v="47"/>
    <s v="San Diego Adult Education Regional Consortium"/>
    <x v="8"/>
    <s v="Other"/>
    <s v="Adult Perkins K-12/COE/JPA"/>
    <n v="1399821"/>
  </r>
  <r>
    <s v="San Diego"/>
    <x v="118"/>
    <x v="1"/>
    <n v="2"/>
    <x v="47"/>
    <s v="San Diego Adult Education Regional Consortium"/>
    <x v="56"/>
    <s v="Other"/>
    <s v="Basic Skills Initiative"/>
    <n v="1003615"/>
  </r>
  <r>
    <s v="San Diego"/>
    <x v="118"/>
    <x v="1"/>
    <n v="2"/>
    <x v="47"/>
    <s v="San Diego Adult Education Regional Consortium"/>
    <x v="6"/>
    <s v="CalWORKS"/>
    <s v="CalWORKS 14-15 CCD"/>
    <n v="1562933"/>
  </r>
  <r>
    <s v="San Diego"/>
    <x v="118"/>
    <x v="1"/>
    <n v="2"/>
    <x v="47"/>
    <s v="San Diego Adult Education Regional Consortium"/>
    <x v="7"/>
    <s v="Other"/>
    <s v="SSSP NonCredit"/>
    <n v="1347733"/>
  </r>
  <r>
    <s v="San Diego"/>
    <x v="118"/>
    <x v="1"/>
    <n v="2"/>
    <x v="47"/>
    <s v="San Diego Adult Education Regional Consortium"/>
    <x v="1"/>
    <s v="Credit / Non-Credit CCD Apportionment"/>
    <s v="CTE (Non Credit Only)"/>
    <n v="7499231.7685713805"/>
  </r>
  <r>
    <s v="San Diego"/>
    <x v="118"/>
    <x v="1"/>
    <n v="2"/>
    <x v="47"/>
    <s v="San Diego Adult Education Regional Consortium"/>
    <x v="2"/>
    <s v="Credit / Non-Credit CCD Apportionment"/>
    <s v="ABE / ASE"/>
    <n v="7846056.743999999"/>
  </r>
  <r>
    <s v="San Diego"/>
    <x v="118"/>
    <x v="1"/>
    <n v="2"/>
    <x v="47"/>
    <s v="San Diego Adult Education Regional Consortium"/>
    <x v="4"/>
    <s v="Credit / Non-Credit CCD Apportionment"/>
    <s v="ESL"/>
    <n v="11678675.349142855"/>
  </r>
  <r>
    <s v="San Francisco"/>
    <x v="119"/>
    <x v="1"/>
    <n v="2"/>
    <x v="48"/>
    <s v="San Francisco Consortium"/>
    <x v="12"/>
    <s v="Other"/>
    <s v="WIA Title II 2014 (All Grantees)"/>
    <n v="1432771"/>
  </r>
  <r>
    <s v="San Francisco"/>
    <x v="119"/>
    <x v="1"/>
    <n v="2"/>
    <x v="48"/>
    <s v="San Francisco Consortium"/>
    <x v="57"/>
    <s v="Other"/>
    <s v="Basic Skills Initiative"/>
    <n v="674187"/>
  </r>
  <r>
    <s v="San Francisco"/>
    <x v="119"/>
    <x v="1"/>
    <n v="2"/>
    <x v="48"/>
    <s v="San Francisco Consortium"/>
    <x v="6"/>
    <s v="CalWORKS"/>
    <s v="CalWORKS 14-15 CCD"/>
    <n v="480355"/>
  </r>
  <r>
    <s v="San Francisco"/>
    <x v="119"/>
    <x v="1"/>
    <n v="2"/>
    <x v="48"/>
    <s v="San Francisco Consortium"/>
    <x v="7"/>
    <s v="Other"/>
    <s v="SSSP NonCredit"/>
    <n v="1110190"/>
  </r>
  <r>
    <s v="San Francisco"/>
    <x v="119"/>
    <x v="1"/>
    <n v="2"/>
    <x v="48"/>
    <s v="San Francisco Consortium"/>
    <x v="1"/>
    <s v="Credit / Non-Credit CCD Apportionment"/>
    <s v="CTE (Non Credit Only)"/>
    <n v="3763259.0571428644"/>
  </r>
  <r>
    <s v="San Francisco"/>
    <x v="119"/>
    <x v="1"/>
    <n v="2"/>
    <x v="48"/>
    <s v="San Francisco Consortium"/>
    <x v="2"/>
    <s v="Credit / Non-Credit CCD Apportionment"/>
    <s v="ABE / ASE"/>
    <n v="3836489.953714286"/>
  </r>
  <r>
    <s v="San Francisco"/>
    <x v="119"/>
    <x v="1"/>
    <n v="2"/>
    <x v="48"/>
    <s v="San Francisco Consortium"/>
    <x v="3"/>
    <s v="Credit / Non-Credit CCD Apportionment"/>
    <s v="AWD"/>
    <n v="559516.93238095241"/>
  </r>
  <r>
    <s v="San Francisco"/>
    <x v="119"/>
    <x v="1"/>
    <n v="2"/>
    <x v="48"/>
    <s v="San Francisco Consortium"/>
    <x v="4"/>
    <s v="Credit / Non-Credit CCD Apportionment"/>
    <s v="ESL"/>
    <n v="12811743.007428573"/>
  </r>
  <r>
    <s v="San Francisco "/>
    <x v="119"/>
    <x v="1"/>
    <n v="2"/>
    <x v="48"/>
    <s v="San Francisco Consortium"/>
    <x v="8"/>
    <s v="Other"/>
    <s v="Adult Perkins K-12/COE/JPA"/>
    <n v="1083870"/>
  </r>
  <r>
    <s v="San Joaquin"/>
    <x v="120"/>
    <x v="1"/>
    <n v="2"/>
    <x v="49"/>
    <s v="Delta Sierra Alliance Consortium"/>
    <x v="58"/>
    <s v="Other"/>
    <s v="Basic Skills Initiative"/>
    <n v="167063"/>
  </r>
  <r>
    <s v="San Joaquin"/>
    <x v="120"/>
    <x v="1"/>
    <n v="2"/>
    <x v="49"/>
    <s v="Delta Sierra Alliance Consortium"/>
    <x v="6"/>
    <s v="CalWORKS"/>
    <s v="CalWORKS 14-15 CCD"/>
    <n v="586633"/>
  </r>
  <r>
    <s v="San Joaquin"/>
    <x v="120"/>
    <x v="1"/>
    <n v="2"/>
    <x v="49"/>
    <s v="Delta Sierra Alliance Consortium"/>
    <x v="7"/>
    <s v="Other"/>
    <s v="SSSP NonCredit"/>
    <n v="14225"/>
  </r>
  <r>
    <s v="San Joaquin"/>
    <x v="120"/>
    <x v="1"/>
    <n v="2"/>
    <x v="49"/>
    <s v="Delta Sierra Alliance Consortium"/>
    <x v="1"/>
    <s v="Credit / Non-Credit CCD Apportionment"/>
    <s v="CTE (Non Credit Only)"/>
    <n v="49914.034285714282"/>
  </r>
  <r>
    <s v="San Joaquin"/>
    <x v="120"/>
    <x v="1"/>
    <n v="2"/>
    <x v="49"/>
    <s v="Delta Sierra Alliance Consortium"/>
    <x v="2"/>
    <s v="Credit / Non-Credit CCD Apportionment"/>
    <s v="ABE / ASE"/>
    <n v="4148060.0053333323"/>
  </r>
  <r>
    <s v="San Joaquin"/>
    <x v="120"/>
    <x v="1"/>
    <n v="2"/>
    <x v="49"/>
    <s v="Delta Sierra Alliance Consortium"/>
    <x v="3"/>
    <s v="Credit / Non-Credit CCD Apportionment"/>
    <s v="AWD"/>
    <n v="20961.342857142856"/>
  </r>
  <r>
    <s v="San Joaquin"/>
    <x v="120"/>
    <x v="1"/>
    <n v="2"/>
    <x v="49"/>
    <s v="Delta Sierra Alliance Consortium"/>
    <x v="4"/>
    <s v="Credit / Non-Credit CCD Apportionment"/>
    <s v="ESL"/>
    <n v="539249.68000000005"/>
  </r>
  <r>
    <s v="San Joaquin "/>
    <x v="120"/>
    <x v="1"/>
    <n v="2"/>
    <x v="49"/>
    <s v="Delta Sierra Alliance Consortium"/>
    <x v="8"/>
    <s v="Other"/>
    <s v="Adult Perkins K-12/COE/JPA"/>
    <n v="809156"/>
  </r>
  <r>
    <s v="Santa Clara "/>
    <x v="121"/>
    <x v="1"/>
    <n v="2"/>
    <x v="50"/>
    <s v="South Bay Consortium (San Jose)"/>
    <x v="2"/>
    <s v="Credit / Non-Credit CCD Apportionment"/>
    <s v="ABE / ASE"/>
    <n v="4047693.4506666656"/>
  </r>
  <r>
    <s v="Santa Clara "/>
    <x v="121"/>
    <x v="1"/>
    <n v="2"/>
    <x v="50"/>
    <s v="South Bay Consortium (San Jose)"/>
    <x v="3"/>
    <s v="Credit / Non-Credit CCD Apportionment"/>
    <s v="AWD"/>
    <n v="73701.775999999983"/>
  </r>
  <r>
    <s v="Santa Clara "/>
    <x v="121"/>
    <x v="1"/>
    <n v="2"/>
    <x v="50"/>
    <s v="South Bay Consortium (San Jose)"/>
    <x v="4"/>
    <s v="Credit / Non-Credit CCD Apportionment"/>
    <s v="ESL"/>
    <n v="3649881.4499047622"/>
  </r>
  <r>
    <s v="Santa Clara "/>
    <x v="122"/>
    <x v="1"/>
    <n v="2"/>
    <x v="50"/>
    <s v="South Bay Consortium (San Jose)"/>
    <x v="8"/>
    <s v="Other"/>
    <s v="Adult Perkins K-12/COE/JPA"/>
    <n v="261453"/>
  </r>
  <r>
    <s v="Santa Clara "/>
    <x v="122"/>
    <x v="1"/>
    <n v="2"/>
    <x v="50"/>
    <s v="South Bay Consortium (San Jose)"/>
    <x v="59"/>
    <s v="Other"/>
    <s v="Basic Skills Initiative"/>
    <n v="226300"/>
  </r>
  <r>
    <s v="Santa Clara "/>
    <x v="122"/>
    <x v="1"/>
    <n v="2"/>
    <x v="50"/>
    <s v="South Bay Consortium (San Jose)"/>
    <x v="6"/>
    <s v="CalWORKS"/>
    <s v="CalWORKS 14-15 CCD"/>
    <n v="531844"/>
  </r>
  <r>
    <s v="Santa Clara "/>
    <x v="122"/>
    <x v="1"/>
    <n v="2"/>
    <x v="50"/>
    <s v="South Bay Consortium (San Jose)"/>
    <x v="7"/>
    <s v="Other"/>
    <s v="SSSP NonCredit"/>
    <n v="0"/>
  </r>
  <r>
    <s v="San Luis Obispo"/>
    <x v="123"/>
    <x v="1"/>
    <n v="2"/>
    <x v="51"/>
    <s v="San Luis Obispo Consortium"/>
    <x v="12"/>
    <s v="Other"/>
    <s v="WIA Title II 2014 (All Grantees)"/>
    <n v="98851"/>
  </r>
  <r>
    <s v="San Luis Obispo"/>
    <x v="123"/>
    <x v="1"/>
    <n v="2"/>
    <x v="51"/>
    <s v="San Luis Obispo Consortium"/>
    <x v="1"/>
    <s v="Credit / Non-Credit CCD Apportionment"/>
    <s v="CTE (Non Credit Only)"/>
    <n v="44108.228571428568"/>
  </r>
  <r>
    <s v="San Luis Obispo"/>
    <x v="123"/>
    <x v="1"/>
    <n v="2"/>
    <x v="51"/>
    <s v="San Luis Obispo Consortium"/>
    <x v="2"/>
    <s v="Credit / Non-Credit CCD Apportionment"/>
    <s v="ABE / ASE"/>
    <n v="902867.54971428576"/>
  </r>
  <r>
    <s v="San Luis Obispo"/>
    <x v="123"/>
    <x v="1"/>
    <n v="2"/>
    <x v="51"/>
    <s v="San Luis Obispo Consortium"/>
    <x v="3"/>
    <s v="Credit / Non-Credit CCD Apportionment"/>
    <s v="AWD"/>
    <n v="25639.621333333333"/>
  </r>
  <r>
    <s v="San Luis Obispo"/>
    <x v="123"/>
    <x v="1"/>
    <n v="2"/>
    <x v="51"/>
    <s v="San Luis Obispo Consortium"/>
    <x v="4"/>
    <s v="Credit / Non-Credit CCD Apportionment"/>
    <s v="ESL"/>
    <n v="640317.99619047623"/>
  </r>
  <r>
    <s v="San Luis Obispo"/>
    <x v="123"/>
    <x v="1"/>
    <n v="2"/>
    <x v="51"/>
    <s v="San Luis Obispo Consortium"/>
    <x v="60"/>
    <s v="Other"/>
    <s v="Basic Skills Initiative"/>
    <n v="90000"/>
  </r>
  <r>
    <s v="San Luis Obispo"/>
    <x v="123"/>
    <x v="1"/>
    <n v="2"/>
    <x v="51"/>
    <s v="San Luis Obispo Consortium"/>
    <x v="6"/>
    <s v="CalWORKS"/>
    <s v="CalWORKS 14-15 CCD"/>
    <n v="254933"/>
  </r>
  <r>
    <s v="San Luis Obispo"/>
    <x v="123"/>
    <x v="1"/>
    <n v="2"/>
    <x v="51"/>
    <s v="San Luis Obispo Consortium"/>
    <x v="7"/>
    <s v="Other"/>
    <s v="SSSP NonCredit"/>
    <n v="40622"/>
  </r>
  <r>
    <s v="San Luis Obispo "/>
    <x v="123"/>
    <x v="1"/>
    <n v="2"/>
    <x v="51"/>
    <s v="San Luis Obispo Consortium"/>
    <x v="8"/>
    <s v="Other"/>
    <s v="Adult Perkins K-12/COE/JPA"/>
    <n v="326072"/>
  </r>
  <r>
    <s v="San Mateo"/>
    <x v="124"/>
    <x v="1"/>
    <n v="2"/>
    <x v="52"/>
    <s v="ACCEL San Mateo County"/>
    <x v="2"/>
    <s v="Credit / Non-Credit CCD Apportionment"/>
    <s v="ABE / ASE"/>
    <n v="4992793.2106666677"/>
  </r>
  <r>
    <s v="San Mateo"/>
    <x v="124"/>
    <x v="1"/>
    <n v="2"/>
    <x v="52"/>
    <s v="ACCEL San Mateo County"/>
    <x v="4"/>
    <s v="Credit / Non-Credit CCD Apportionment"/>
    <s v="ESL"/>
    <n v="2948828.1066666665"/>
  </r>
  <r>
    <s v="San Mateo"/>
    <x v="124"/>
    <x v="1"/>
    <n v="2"/>
    <x v="52"/>
    <s v="ACCEL San Mateo County"/>
    <x v="61"/>
    <s v="Other"/>
    <s v="Basic Skills Initiative"/>
    <n v="270000"/>
  </r>
  <r>
    <s v="San Mateo"/>
    <x v="124"/>
    <x v="1"/>
    <n v="2"/>
    <x v="52"/>
    <s v="ACCEL San Mateo County"/>
    <x v="6"/>
    <s v="CalWORKS"/>
    <s v="CalWORKS 14-15 CCD"/>
    <n v="497967"/>
  </r>
  <r>
    <s v="San Mateo"/>
    <x v="124"/>
    <x v="1"/>
    <n v="2"/>
    <x v="52"/>
    <s v="ACCEL San Mateo County"/>
    <x v="7"/>
    <s v="Other"/>
    <s v="SSSP NonCredit"/>
    <n v="0"/>
  </r>
  <r>
    <s v="San Mateo "/>
    <x v="124"/>
    <x v="1"/>
    <n v="2"/>
    <x v="52"/>
    <s v="ACCEL San Mateo County"/>
    <x v="8"/>
    <s v="Other"/>
    <s v="Adult Perkins K-12/COE/JPA"/>
    <n v="578889"/>
  </r>
  <r>
    <s v="Santa Barbara"/>
    <x v="125"/>
    <x v="1"/>
    <n v="2"/>
    <x v="53"/>
    <s v="Santa Barbara Consortium"/>
    <x v="12"/>
    <s v="Other"/>
    <s v="WIA Title II 2014 (All Grantees)"/>
    <n v="305856"/>
  </r>
  <r>
    <s v="Santa Barbara"/>
    <x v="125"/>
    <x v="1"/>
    <n v="2"/>
    <x v="53"/>
    <s v="Santa Barbara Consortium"/>
    <x v="62"/>
    <s v="Other"/>
    <s v="Basic Skills Initiative"/>
    <n v="235656"/>
  </r>
  <r>
    <s v="Santa Barbara"/>
    <x v="125"/>
    <x v="1"/>
    <n v="2"/>
    <x v="53"/>
    <s v="Santa Barbara Consortium"/>
    <x v="6"/>
    <s v="CalWORKS"/>
    <s v="CalWORKS 14-15 CCD"/>
    <n v="193807"/>
  </r>
  <r>
    <s v="Santa Barbara"/>
    <x v="125"/>
    <x v="1"/>
    <n v="2"/>
    <x v="53"/>
    <s v="Santa Barbara Consortium"/>
    <x v="7"/>
    <s v="Other"/>
    <s v="SSSP NonCredit"/>
    <n v="206549"/>
  </r>
  <r>
    <s v="Santa Barbara"/>
    <x v="125"/>
    <x v="1"/>
    <n v="2"/>
    <x v="53"/>
    <s v="Santa Barbara Consortium"/>
    <x v="1"/>
    <s v="Credit / Non-Credit CCD Apportionment"/>
    <s v="CTE (Non Credit Only)"/>
    <n v="325615.56000000041"/>
  </r>
  <r>
    <s v="Santa Barbara"/>
    <x v="125"/>
    <x v="1"/>
    <n v="2"/>
    <x v="53"/>
    <s v="Santa Barbara Consortium"/>
    <x v="2"/>
    <s v="Credit / Non-Credit CCD Apportionment"/>
    <s v="ABE / ASE"/>
    <n v="2453953.0220952379"/>
  </r>
  <r>
    <s v="Santa Barbara"/>
    <x v="125"/>
    <x v="1"/>
    <n v="2"/>
    <x v="53"/>
    <s v="Santa Barbara Consortium"/>
    <x v="3"/>
    <s v="Credit / Non-Credit CCD Apportionment"/>
    <s v="AWD"/>
    <n v="19502.037333333334"/>
  </r>
  <r>
    <s v="Santa Barbara"/>
    <x v="125"/>
    <x v="1"/>
    <n v="2"/>
    <x v="53"/>
    <s v="Santa Barbara Consortium"/>
    <x v="4"/>
    <s v="Credit / Non-Credit CCD Apportionment"/>
    <s v="ESL"/>
    <n v="1634774.2161904764"/>
  </r>
  <r>
    <s v="Santa Barbara "/>
    <x v="125"/>
    <x v="1"/>
    <n v="2"/>
    <x v="53"/>
    <s v="Santa Barbara Consortium"/>
    <x v="8"/>
    <s v="Other"/>
    <s v="Adult Perkins K-12/COE/JPA"/>
    <n v="663856"/>
  </r>
  <r>
    <s v="Los Angeles"/>
    <x v="126"/>
    <x v="1"/>
    <n v="2"/>
    <x v="54"/>
    <s v="College Of The Canyons Consortium"/>
    <x v="63"/>
    <s v="Other"/>
    <s v="Basic Skills Initiative"/>
    <n v="138754"/>
  </r>
  <r>
    <s v="Los Angeles"/>
    <x v="126"/>
    <x v="1"/>
    <n v="2"/>
    <x v="54"/>
    <s v="College Of The Canyons Consortium"/>
    <x v="6"/>
    <s v="CalWORKS"/>
    <s v="CalWORKS 14-15 CCD"/>
    <n v="352407"/>
  </r>
  <r>
    <s v="Los Angeles"/>
    <x v="126"/>
    <x v="1"/>
    <n v="2"/>
    <x v="54"/>
    <s v="College Of The Canyons Consortium"/>
    <x v="7"/>
    <s v="Other"/>
    <s v="SSSP NonCredit"/>
    <n v="34125"/>
  </r>
  <r>
    <s v="Los Angeles"/>
    <x v="126"/>
    <x v="1"/>
    <n v="2"/>
    <x v="54"/>
    <s v="College Of The Canyons Consortium"/>
    <x v="1"/>
    <s v="Credit / Non-Credit CCD Apportionment"/>
    <s v="CTE (Non Credit Only)"/>
    <n v="3529.2857142857147"/>
  </r>
  <r>
    <s v="Los Angeles"/>
    <x v="126"/>
    <x v="1"/>
    <n v="2"/>
    <x v="54"/>
    <s v="College Of The Canyons Consortium"/>
    <x v="2"/>
    <s v="Credit / Non-Credit CCD Apportionment"/>
    <s v="ABE / ASE"/>
    <n v="4570725.6441904781"/>
  </r>
  <r>
    <s v="Los Angeles"/>
    <x v="126"/>
    <x v="1"/>
    <n v="2"/>
    <x v="54"/>
    <s v="College Of The Canyons Consortium"/>
    <x v="3"/>
    <s v="Credit / Non-Credit CCD Apportionment"/>
    <s v="AWD"/>
    <n v="28774.768000000004"/>
  </r>
  <r>
    <s v="Los Angeles"/>
    <x v="126"/>
    <x v="1"/>
    <n v="2"/>
    <x v="54"/>
    <s v="College Of The Canyons Consortium"/>
    <x v="4"/>
    <s v="Credit / Non-Credit CCD Apportionment"/>
    <s v="ESL"/>
    <n v="524653.60095238092"/>
  </r>
  <r>
    <s v="Los Angeles "/>
    <x v="126"/>
    <x v="1"/>
    <n v="2"/>
    <x v="54"/>
    <s v="College Of The Canyons Consortium"/>
    <x v="8"/>
    <s v="Other"/>
    <s v="Adult Perkins K-12/COE/JPA"/>
    <n v="352143"/>
  </r>
  <r>
    <s v="Los Angeles"/>
    <x v="127"/>
    <x v="1"/>
    <n v="2"/>
    <x v="55"/>
    <s v="Santa Monica Consortium"/>
    <x v="12"/>
    <s v="Other"/>
    <s v="WIA Title II 2014 (All Grantees)"/>
    <n v="246655"/>
  </r>
  <r>
    <s v="Los Angeles"/>
    <x v="127"/>
    <x v="1"/>
    <n v="2"/>
    <x v="55"/>
    <s v="Santa Monica Consortium"/>
    <x v="64"/>
    <s v="Other"/>
    <s v="Basic Skills Initiative"/>
    <n v="356040"/>
  </r>
  <r>
    <s v="Los Angeles"/>
    <x v="127"/>
    <x v="1"/>
    <n v="2"/>
    <x v="55"/>
    <s v="Santa Monica Consortium"/>
    <x v="6"/>
    <s v="CalWORKS"/>
    <s v="CalWORKS 14-15 CCD"/>
    <n v="366345"/>
  </r>
  <r>
    <s v="Los Angeles"/>
    <x v="127"/>
    <x v="1"/>
    <n v="2"/>
    <x v="55"/>
    <s v="Santa Monica Consortium"/>
    <x v="7"/>
    <s v="Other"/>
    <s v="SSSP NonCredit"/>
    <n v="44140"/>
  </r>
  <r>
    <s v="Los Angeles"/>
    <x v="127"/>
    <x v="1"/>
    <n v="2"/>
    <x v="55"/>
    <s v="Santa Monica Consortium"/>
    <x v="1"/>
    <s v="Credit / Non-Credit CCD Apportionment"/>
    <s v="CTE (Non Credit Only)"/>
    <n v="982.97142857142853"/>
  </r>
  <r>
    <s v="Los Angeles"/>
    <x v="127"/>
    <x v="1"/>
    <n v="2"/>
    <x v="55"/>
    <s v="Santa Monica Consortium"/>
    <x v="2"/>
    <s v="Credit / Non-Credit CCD Apportionment"/>
    <s v="ABE / ASE"/>
    <n v="9193120.7619047631"/>
  </r>
  <r>
    <s v="Los Angeles"/>
    <x v="127"/>
    <x v="1"/>
    <n v="2"/>
    <x v="55"/>
    <s v="Santa Monica Consortium"/>
    <x v="3"/>
    <s v="Credit / Non-Credit CCD Apportionment"/>
    <s v="AWD"/>
    <n v="75440.931428571435"/>
  </r>
  <r>
    <s v="Los Angeles"/>
    <x v="127"/>
    <x v="1"/>
    <n v="2"/>
    <x v="55"/>
    <s v="Santa Monica Consortium"/>
    <x v="4"/>
    <s v="Credit / Non-Credit CCD Apportionment"/>
    <s v="ESL"/>
    <n v="1856451.0990476189"/>
  </r>
  <r>
    <s v="Los Angeles "/>
    <x v="127"/>
    <x v="1"/>
    <n v="2"/>
    <x v="55"/>
    <s v="Santa Monica Consortium"/>
    <x v="8"/>
    <s v="Other"/>
    <s v="Adult Perkins K-12/COE/JPA"/>
    <n v="596851"/>
  </r>
  <r>
    <s v="Tulare"/>
    <x v="128"/>
    <x v="1"/>
    <n v="2"/>
    <x v="56"/>
    <s v="Sequoias Consortium"/>
    <x v="65"/>
    <s v="Other"/>
    <s v="Basic Skills Initiative"/>
    <n v="116692"/>
  </r>
  <r>
    <s v="Tulare"/>
    <x v="128"/>
    <x v="1"/>
    <n v="2"/>
    <x v="56"/>
    <s v="Sequoias Consortium"/>
    <x v="6"/>
    <s v="CalWORKS"/>
    <s v="CalWORKS 14-15 CCD"/>
    <n v="446699"/>
  </r>
  <r>
    <s v="Tulare"/>
    <x v="128"/>
    <x v="1"/>
    <n v="2"/>
    <x v="56"/>
    <s v="Sequoias Consortium"/>
    <x v="7"/>
    <s v="Other"/>
    <s v="SSSP NonCredit"/>
    <n v="22262"/>
  </r>
  <r>
    <s v="Tulare"/>
    <x v="128"/>
    <x v="1"/>
    <n v="2"/>
    <x v="56"/>
    <s v="Sequoias Consortium"/>
    <x v="1"/>
    <s v="Credit / Non-Credit CCD Apportionment"/>
    <s v="CTE (Non Credit Only)"/>
    <n v="61427.87142857143"/>
  </r>
  <r>
    <s v="Tulare"/>
    <x v="128"/>
    <x v="1"/>
    <n v="2"/>
    <x v="56"/>
    <s v="Sequoias Consortium"/>
    <x v="2"/>
    <s v="Credit / Non-Credit CCD Apportionment"/>
    <s v="ABE / ASE"/>
    <n v="1670055.1506666671"/>
  </r>
  <r>
    <s v="Tulare"/>
    <x v="128"/>
    <x v="1"/>
    <n v="2"/>
    <x v="56"/>
    <s v="Sequoias Consortium"/>
    <x v="3"/>
    <s v="Credit / Non-Credit CCD Apportionment"/>
    <s v="AWD"/>
    <n v="115058.99199999995"/>
  </r>
  <r>
    <s v="Tulare"/>
    <x v="128"/>
    <x v="1"/>
    <n v="2"/>
    <x v="56"/>
    <s v="Sequoias Consortium"/>
    <x v="4"/>
    <s v="Credit / Non-Credit CCD Apportionment"/>
    <s v="ESL"/>
    <n v="470574.61904761917"/>
  </r>
  <r>
    <s v="Tulare "/>
    <x v="128"/>
    <x v="1"/>
    <n v="2"/>
    <x v="56"/>
    <s v="Sequoias Consortium"/>
    <x v="8"/>
    <s v="Other"/>
    <s v="Adult Perkins K-12/COE/JPA"/>
    <n v="387701"/>
  </r>
  <r>
    <s v="Shasta"/>
    <x v="129"/>
    <x v="1"/>
    <n v="2"/>
    <x v="57"/>
    <s v="Shasta-Tehama-Trinity Consortium"/>
    <x v="2"/>
    <s v="Credit / Non-Credit CCD Apportionment"/>
    <s v="ABE / ASE"/>
    <n v="686182.0118095238"/>
  </r>
  <r>
    <s v="Shasta"/>
    <x v="129"/>
    <x v="1"/>
    <n v="2"/>
    <x v="57"/>
    <s v="Shasta-Tehama-Trinity Consortium"/>
    <x v="3"/>
    <s v="Credit / Non-Credit CCD Apportionment"/>
    <s v="AWD"/>
    <n v="27895.679999999997"/>
  </r>
  <r>
    <s v="Shasta"/>
    <x v="129"/>
    <x v="1"/>
    <n v="2"/>
    <x v="57"/>
    <s v="Shasta-Tehama-Trinity Consortium"/>
    <x v="4"/>
    <s v="Credit / Non-Credit CCD Apportionment"/>
    <s v="ESL"/>
    <n v="134362.236"/>
  </r>
  <r>
    <s v="Shasta"/>
    <x v="129"/>
    <x v="1"/>
    <n v="2"/>
    <x v="57"/>
    <s v="Shasta-Tehama-Trinity Consortium"/>
    <x v="66"/>
    <s v="Other"/>
    <s v="Basic Skills Initiative"/>
    <n v="90000"/>
  </r>
  <r>
    <s v="Shasta"/>
    <x v="129"/>
    <x v="1"/>
    <n v="2"/>
    <x v="57"/>
    <s v="Shasta-Tehama-Trinity Consortium"/>
    <x v="6"/>
    <s v="CalWORKS"/>
    <s v="CalWORKS 14-15 CCD"/>
    <n v="420064"/>
  </r>
  <r>
    <s v="Shasta "/>
    <x v="129"/>
    <x v="1"/>
    <n v="2"/>
    <x v="57"/>
    <s v="Shasta-Tehama-Trinity Consortium"/>
    <x v="8"/>
    <s v="Other"/>
    <s v="Adult Perkins K-12/COE/JPA"/>
    <n v="306636"/>
  </r>
  <r>
    <s v="Placer"/>
    <x v="130"/>
    <x v="1"/>
    <n v="2"/>
    <x v="58"/>
    <s v="Sierra Joint Consortium"/>
    <x v="1"/>
    <s v="Credit / Non-Credit CCD Apportionment"/>
    <s v="CTE (Non Credit Only)"/>
    <n v="9594.4285714285706"/>
  </r>
  <r>
    <s v="Placer"/>
    <x v="130"/>
    <x v="1"/>
    <n v="2"/>
    <x v="58"/>
    <s v="Sierra Joint Consortium"/>
    <x v="2"/>
    <s v="Credit / Non-Credit CCD Apportionment"/>
    <s v="ABE / ASE"/>
    <n v="1696748.5013333336"/>
  </r>
  <r>
    <s v="Placer"/>
    <x v="130"/>
    <x v="1"/>
    <n v="2"/>
    <x v="58"/>
    <s v="Sierra Joint Consortium"/>
    <x v="3"/>
    <s v="Credit / Non-Credit CCD Apportionment"/>
    <s v="AWD"/>
    <n v="15310.560000000001"/>
  </r>
  <r>
    <s v="Placer"/>
    <x v="130"/>
    <x v="1"/>
    <n v="2"/>
    <x v="58"/>
    <s v="Sierra Joint Consortium"/>
    <x v="4"/>
    <s v="Credit / Non-Credit CCD Apportionment"/>
    <s v="ESL"/>
    <n v="1059802.4853333337"/>
  </r>
  <r>
    <s v="Placer"/>
    <x v="130"/>
    <x v="1"/>
    <n v="2"/>
    <x v="58"/>
    <s v="Sierra Joint Consortium"/>
    <x v="67"/>
    <s v="Other"/>
    <s v="Basic Skills Initiative"/>
    <n v="119123"/>
  </r>
  <r>
    <s v="Placer"/>
    <x v="130"/>
    <x v="1"/>
    <n v="2"/>
    <x v="58"/>
    <s v="Sierra Joint Consortium"/>
    <x v="6"/>
    <s v="CalWORKS"/>
    <s v="CalWORKS 14-15 CCD"/>
    <n v="364530"/>
  </r>
  <r>
    <s v="Placer"/>
    <x v="130"/>
    <x v="1"/>
    <n v="2"/>
    <x v="58"/>
    <s v="Sierra Joint Consortium"/>
    <x v="7"/>
    <s v="Other"/>
    <s v="SSSP NonCredit"/>
    <n v="0"/>
  </r>
  <r>
    <s v="Placer "/>
    <x v="130"/>
    <x v="1"/>
    <n v="2"/>
    <x v="58"/>
    <s v="Sierra Joint Consortium"/>
    <x v="8"/>
    <s v="Other"/>
    <s v="Adult Perkins K-12/COE/JPA"/>
    <n v="467718"/>
  </r>
  <r>
    <s v="Siskiyou"/>
    <x v="131"/>
    <x v="1"/>
    <n v="2"/>
    <x v="59"/>
    <s v="Siskiyous Consortium"/>
    <x v="68"/>
    <s v="Other"/>
    <s v="Basic Skills Initiative"/>
    <n v="90000"/>
  </r>
  <r>
    <s v="Siskiyou"/>
    <x v="131"/>
    <x v="1"/>
    <n v="2"/>
    <x v="59"/>
    <s v="Siskiyous Consortium"/>
    <x v="6"/>
    <s v="CalWORKS"/>
    <s v="CalWORKS 14-15 CCD"/>
    <n v="95844"/>
  </r>
  <r>
    <s v="Siskiyou"/>
    <x v="131"/>
    <x v="1"/>
    <n v="2"/>
    <x v="59"/>
    <s v="Siskiyous Consortium"/>
    <x v="7"/>
    <s v="Other"/>
    <s v="SSSP NonCredit"/>
    <n v="0"/>
  </r>
  <r>
    <s v="Siskiyou "/>
    <x v="131"/>
    <x v="1"/>
    <n v="2"/>
    <x v="59"/>
    <s v="Siskiyous Consortium"/>
    <x v="8"/>
    <s v="Other"/>
    <s v="Adult Perkins K-12/COE/JPA"/>
    <n v="130019"/>
  </r>
  <r>
    <s v="Siskiyou"/>
    <x v="131"/>
    <x v="1"/>
    <n v="2"/>
    <x v="59"/>
    <s v="Siskiyous Consortium"/>
    <x v="2"/>
    <s v="Credit / Non-Credit CCD Apportionment"/>
    <s v="ABE / ASE"/>
    <n v="704729.38666666672"/>
  </r>
  <r>
    <s v="Siskiyou"/>
    <x v="131"/>
    <x v="1"/>
    <n v="2"/>
    <x v="59"/>
    <s v="Siskiyous Consortium"/>
    <x v="4"/>
    <s v="Credit / Non-Credit CCD Apportionment"/>
    <s v="ESL"/>
    <n v="925420.54285714275"/>
  </r>
  <r>
    <s v="Solano"/>
    <x v="132"/>
    <x v="1"/>
    <n v="2"/>
    <x v="60"/>
    <s v="Solano Consortium"/>
    <x v="2"/>
    <s v="Credit / Non-Credit CCD Apportionment"/>
    <s v="ABE / ASE"/>
    <n v="3460687.1146666654"/>
  </r>
  <r>
    <s v="Solano"/>
    <x v="132"/>
    <x v="1"/>
    <n v="2"/>
    <x v="60"/>
    <s v="Solano Consortium"/>
    <x v="3"/>
    <s v="Credit / Non-Credit CCD Apportionment"/>
    <s v="AWD"/>
    <n v="53674.245333333347"/>
  </r>
  <r>
    <s v="Solano"/>
    <x v="132"/>
    <x v="1"/>
    <n v="2"/>
    <x v="60"/>
    <s v="Solano Consortium"/>
    <x v="4"/>
    <s v="Credit / Non-Credit CCD Apportionment"/>
    <s v="ESL"/>
    <n v="32362.373333333333"/>
  </r>
  <r>
    <s v="Solano"/>
    <x v="132"/>
    <x v="1"/>
    <n v="2"/>
    <x v="60"/>
    <s v="Solano Consortium"/>
    <x v="69"/>
    <s v="Other"/>
    <s v="Basic Skills Initiative"/>
    <n v="99644"/>
  </r>
  <r>
    <s v="Solano"/>
    <x v="132"/>
    <x v="1"/>
    <n v="2"/>
    <x v="60"/>
    <s v="Solano Consortium"/>
    <x v="6"/>
    <s v="CalWORKS"/>
    <s v="CalWORKS 14-15 CCD"/>
    <n v="254933"/>
  </r>
  <r>
    <s v="Solano"/>
    <x v="132"/>
    <x v="1"/>
    <n v="2"/>
    <x v="60"/>
    <s v="Solano Consortium"/>
    <x v="7"/>
    <s v="Other"/>
    <s v="SSSP NonCredit"/>
    <n v="0"/>
  </r>
  <r>
    <s v="Solano "/>
    <x v="132"/>
    <x v="1"/>
    <n v="2"/>
    <x v="60"/>
    <s v="Solano Consortium"/>
    <x v="8"/>
    <s v="Other"/>
    <s v="Adult Perkins K-12/COE/JPA"/>
    <n v="477855"/>
  </r>
  <r>
    <s v="Sonoma"/>
    <x v="133"/>
    <x v="1"/>
    <n v="2"/>
    <x v="61"/>
    <s v="Sonoma County Consortium"/>
    <x v="12"/>
    <s v="Other"/>
    <s v="WIA Title II 2014 (All Grantees)"/>
    <n v="316896"/>
  </r>
  <r>
    <s v="Sonoma"/>
    <x v="133"/>
    <x v="1"/>
    <n v="2"/>
    <x v="61"/>
    <s v="Sonoma County Consortium"/>
    <x v="1"/>
    <s v="Credit / Non-Credit CCD Apportionment"/>
    <s v="CTE (Non Credit Only)"/>
    <n v="73476.068571428579"/>
  </r>
  <r>
    <s v="Sonoma"/>
    <x v="133"/>
    <x v="1"/>
    <n v="2"/>
    <x v="61"/>
    <s v="Sonoma County Consortium"/>
    <x v="2"/>
    <s v="Credit / Non-Credit CCD Apportionment"/>
    <s v="ABE / ASE"/>
    <n v="2950436.1820952385"/>
  </r>
  <r>
    <s v="Sonoma"/>
    <x v="133"/>
    <x v="1"/>
    <n v="2"/>
    <x v="61"/>
    <s v="Sonoma County Consortium"/>
    <x v="3"/>
    <s v="Credit / Non-Credit CCD Apportionment"/>
    <s v="AWD"/>
    <n v="3235701.9514285708"/>
  </r>
  <r>
    <s v="Sonoma"/>
    <x v="133"/>
    <x v="1"/>
    <n v="2"/>
    <x v="61"/>
    <s v="Sonoma County Consortium"/>
    <x v="4"/>
    <s v="Credit / Non-Credit CCD Apportionment"/>
    <s v="ESL"/>
    <n v="2512609.749904762"/>
  </r>
  <r>
    <s v="Sonoma"/>
    <x v="133"/>
    <x v="1"/>
    <n v="2"/>
    <x v="61"/>
    <s v="Sonoma County Consortium"/>
    <x v="70"/>
    <s v="Other"/>
    <s v="Basic Skills Initiative"/>
    <n v="139291"/>
  </r>
  <r>
    <s v="Sonoma"/>
    <x v="133"/>
    <x v="1"/>
    <n v="2"/>
    <x v="61"/>
    <s v="Sonoma County Consortium"/>
    <x v="6"/>
    <s v="CalWORKS"/>
    <s v="CalWORKS 14-15 CCD"/>
    <n v="456456"/>
  </r>
  <r>
    <s v="Sonoma"/>
    <x v="133"/>
    <x v="1"/>
    <n v="2"/>
    <x v="61"/>
    <s v="Sonoma County Consortium"/>
    <x v="7"/>
    <s v="Other"/>
    <s v="SSSP NonCredit"/>
    <n v="214509"/>
  </r>
  <r>
    <s v="Sonoma "/>
    <x v="133"/>
    <x v="1"/>
    <n v="2"/>
    <x v="61"/>
    <s v="Sonoma County Consortium"/>
    <x v="8"/>
    <s v="Other"/>
    <s v="Adult Perkins K-12/COE/JPA"/>
    <n v="527076"/>
  </r>
  <r>
    <s v="Orange"/>
    <x v="134"/>
    <x v="1"/>
    <n v="2"/>
    <x v="62"/>
    <s v="South Orange Consortium"/>
    <x v="71"/>
    <s v="Other"/>
    <s v="Basic Skills Initiative"/>
    <n v="314595"/>
  </r>
  <r>
    <s v="Orange"/>
    <x v="134"/>
    <x v="1"/>
    <n v="2"/>
    <x v="62"/>
    <s v="South Orange Consortium"/>
    <x v="6"/>
    <s v="CalWORKS"/>
    <s v="CalWORKS 14-15 CCD"/>
    <n v="381727"/>
  </r>
  <r>
    <s v="Orange"/>
    <x v="134"/>
    <x v="1"/>
    <n v="2"/>
    <x v="62"/>
    <s v="South Orange Consortium"/>
    <x v="7"/>
    <s v="Other"/>
    <s v="SSSP NonCredit"/>
    <n v="52151"/>
  </r>
  <r>
    <s v="Orange"/>
    <x v="134"/>
    <x v="1"/>
    <n v="2"/>
    <x v="62"/>
    <s v="South Orange Consortium"/>
    <x v="1"/>
    <s v="Credit / Non-Credit CCD Apportionment"/>
    <s v="CTE (Non Credit Only)"/>
    <n v="31873.37142857143"/>
  </r>
  <r>
    <s v="Orange"/>
    <x v="134"/>
    <x v="1"/>
    <n v="2"/>
    <x v="62"/>
    <s v="South Orange Consortium"/>
    <x v="2"/>
    <s v="Credit / Non-Credit CCD Apportionment"/>
    <s v="ABE / ASE"/>
    <n v="4225742.0868571419"/>
  </r>
  <r>
    <s v="Orange"/>
    <x v="134"/>
    <x v="1"/>
    <n v="2"/>
    <x v="62"/>
    <s v="South Orange Consortium"/>
    <x v="3"/>
    <s v="Credit / Non-Credit CCD Apportionment"/>
    <s v="AWD"/>
    <n v="70813.343999999997"/>
  </r>
  <r>
    <s v="Orange"/>
    <x v="134"/>
    <x v="1"/>
    <n v="2"/>
    <x v="62"/>
    <s v="South Orange Consortium"/>
    <x v="4"/>
    <s v="Credit / Non-Credit CCD Apportionment"/>
    <s v="ESL"/>
    <n v="2564676.8478095238"/>
  </r>
  <r>
    <s v="Orange "/>
    <x v="134"/>
    <x v="1"/>
    <n v="2"/>
    <x v="62"/>
    <s v="South Orange Consortium"/>
    <x v="8"/>
    <s v="Other"/>
    <s v="Adult Perkins K-12/COE/JPA"/>
    <n v="657615"/>
  </r>
  <r>
    <s v="San Diego"/>
    <x v="135"/>
    <x v="1"/>
    <n v="2"/>
    <x v="63"/>
    <s v="South Bay Consortium (San Diego)"/>
    <x v="72"/>
    <s v="Other"/>
    <s v="Basic Skills Initiative"/>
    <n v="377971"/>
  </r>
  <r>
    <s v="San Diego"/>
    <x v="135"/>
    <x v="1"/>
    <n v="2"/>
    <x v="63"/>
    <s v="South Bay Consortium (San Diego)"/>
    <x v="6"/>
    <s v="CalWORKS"/>
    <s v="CalWORKS 14-15 CCD"/>
    <n v="459244"/>
  </r>
  <r>
    <s v="San Diego"/>
    <x v="135"/>
    <x v="1"/>
    <n v="2"/>
    <x v="63"/>
    <s v="South Bay Consortium (San Diego)"/>
    <x v="7"/>
    <s v="Other"/>
    <s v="SSSP NonCredit"/>
    <n v="23854"/>
  </r>
  <r>
    <s v="San Diego"/>
    <x v="135"/>
    <x v="1"/>
    <n v="2"/>
    <x v="63"/>
    <s v="South Bay Consortium (San Diego)"/>
    <x v="1"/>
    <s v="Credit / Non-Credit CCD Apportionment"/>
    <s v="CTE (Non Credit Only)"/>
    <n v="139490.44285714283"/>
  </r>
  <r>
    <s v="San Diego"/>
    <x v="135"/>
    <x v="1"/>
    <n v="2"/>
    <x v="63"/>
    <s v="South Bay Consortium (San Diego)"/>
    <x v="2"/>
    <s v="Credit / Non-Credit CCD Apportionment"/>
    <s v="ABE / ASE"/>
    <n v="4914190.3617142867"/>
  </r>
  <r>
    <s v="San Diego"/>
    <x v="135"/>
    <x v="1"/>
    <n v="2"/>
    <x v="63"/>
    <s v="South Bay Consortium (San Diego)"/>
    <x v="3"/>
    <s v="Credit / Non-Credit CCD Apportionment"/>
    <s v="AWD"/>
    <n v="63384.293333333335"/>
  </r>
  <r>
    <s v="San Diego"/>
    <x v="135"/>
    <x v="1"/>
    <n v="2"/>
    <x v="63"/>
    <s v="South Bay Consortium (San Diego)"/>
    <x v="4"/>
    <s v="Credit / Non-Credit CCD Apportionment"/>
    <s v="ESL"/>
    <n v="838787.22495238075"/>
  </r>
  <r>
    <s v="San Diego "/>
    <x v="135"/>
    <x v="1"/>
    <n v="2"/>
    <x v="63"/>
    <s v="South Bay Consortium (San Diego)"/>
    <x v="8"/>
    <s v="Other"/>
    <s v="Adult Perkins K-12/COE/JPA"/>
    <n v="597743"/>
  </r>
  <r>
    <s v="Fresno"/>
    <x v="136"/>
    <x v="1"/>
    <n v="2"/>
    <x v="64"/>
    <s v="State Center Consortium"/>
    <x v="73"/>
    <s v="Other"/>
    <s v="Basic Skills Initiative"/>
    <n v="326817"/>
  </r>
  <r>
    <s v="Fresno"/>
    <x v="136"/>
    <x v="1"/>
    <n v="2"/>
    <x v="64"/>
    <s v="State Center Consortium"/>
    <x v="6"/>
    <s v="CalWORKS"/>
    <s v="CalWORKS 14-15 CCD"/>
    <n v="1045117"/>
  </r>
  <r>
    <s v="Fresno"/>
    <x v="136"/>
    <x v="1"/>
    <n v="2"/>
    <x v="64"/>
    <s v="State Center Consortium"/>
    <x v="7"/>
    <s v="Other"/>
    <s v="SSSP NonCredit"/>
    <n v="18282"/>
  </r>
  <r>
    <s v="Fresno"/>
    <x v="136"/>
    <x v="1"/>
    <n v="2"/>
    <x v="64"/>
    <s v="State Center Consortium"/>
    <x v="1"/>
    <s v="Credit / Non-Credit CCD Apportionment"/>
    <s v="CTE (Non Credit Only)"/>
    <n v="518467.23428571428"/>
  </r>
  <r>
    <s v="Fresno"/>
    <x v="136"/>
    <x v="1"/>
    <n v="2"/>
    <x v="64"/>
    <s v="State Center Consortium"/>
    <x v="2"/>
    <s v="Credit / Non-Credit CCD Apportionment"/>
    <s v="ABE / ASE"/>
    <n v="7475478.9584761923"/>
  </r>
  <r>
    <s v="Fresno"/>
    <x v="136"/>
    <x v="1"/>
    <n v="2"/>
    <x v="64"/>
    <s v="State Center Consortium"/>
    <x v="3"/>
    <s v="Credit / Non-Credit CCD Apportionment"/>
    <s v="AWD"/>
    <n v="658056.61904761905"/>
  </r>
  <r>
    <s v="Fresno"/>
    <x v="136"/>
    <x v="1"/>
    <n v="2"/>
    <x v="64"/>
    <s v="State Center Consortium"/>
    <x v="4"/>
    <s v="Credit / Non-Credit CCD Apportionment"/>
    <s v="ESL"/>
    <n v="613361.16266666655"/>
  </r>
  <r>
    <s v="Fresno "/>
    <x v="136"/>
    <x v="1"/>
    <n v="2"/>
    <x v="64"/>
    <s v="State Center Consortium"/>
    <x v="8"/>
    <s v="Other"/>
    <s v="Adult Perkins K-12/COE/JPA"/>
    <n v="1292589"/>
  </r>
  <r>
    <s v="Ventura"/>
    <x v="137"/>
    <x v="1"/>
    <n v="2"/>
    <x v="65"/>
    <s v="Ventura Consortium"/>
    <x v="2"/>
    <s v="Credit / Non-Credit CCD Apportionment"/>
    <s v="ABE / ASE"/>
    <n v="4941572.7519999994"/>
  </r>
  <r>
    <s v="Ventura"/>
    <x v="137"/>
    <x v="1"/>
    <n v="2"/>
    <x v="65"/>
    <s v="Ventura Consortium"/>
    <x v="3"/>
    <s v="Credit / Non-Credit CCD Apportionment"/>
    <s v="AWD"/>
    <n v="381340.7146666667"/>
  </r>
  <r>
    <s v="Ventura"/>
    <x v="137"/>
    <x v="1"/>
    <n v="2"/>
    <x v="65"/>
    <s v="Ventura Consortium"/>
    <x v="4"/>
    <s v="Credit / Non-Credit CCD Apportionment"/>
    <s v="ESL"/>
    <n v="351243.3066666667"/>
  </r>
  <r>
    <s v="Ventura"/>
    <x v="137"/>
    <x v="1"/>
    <n v="2"/>
    <x v="65"/>
    <s v="Ventura Consortium"/>
    <x v="74"/>
    <s v="Other"/>
    <s v="Basic Skills Initiative"/>
    <n v="302690"/>
  </r>
  <r>
    <s v="Ventura"/>
    <x v="137"/>
    <x v="1"/>
    <n v="2"/>
    <x v="65"/>
    <s v="Ventura Consortium"/>
    <x v="6"/>
    <s v="CalWORKS"/>
    <s v="CalWORKS 14-15 CCD"/>
    <n v="804846"/>
  </r>
  <r>
    <s v="Ventura"/>
    <x v="137"/>
    <x v="1"/>
    <n v="2"/>
    <x v="65"/>
    <s v="Ventura Consortium"/>
    <x v="7"/>
    <s v="Other"/>
    <s v="SSSP NonCredit"/>
    <n v="0"/>
  </r>
  <r>
    <s v="Ventura "/>
    <x v="137"/>
    <x v="1"/>
    <n v="2"/>
    <x v="65"/>
    <s v="Ventura Consortium"/>
    <x v="8"/>
    <s v="Other"/>
    <s v="Adult Perkins K-12/COE/JPA"/>
    <n v="726658"/>
  </r>
  <r>
    <s v="San Bernardino"/>
    <x v="138"/>
    <x v="1"/>
    <n v="2"/>
    <x v="66"/>
    <s v="Victor Valley Consortium"/>
    <x v="75"/>
    <s v="Other"/>
    <s v="Basic Skills Initiative"/>
    <n v="190666"/>
  </r>
  <r>
    <s v="San Bernardino"/>
    <x v="138"/>
    <x v="1"/>
    <n v="2"/>
    <x v="66"/>
    <s v="Victor Valley Consortium"/>
    <x v="6"/>
    <s v="CalWORKS"/>
    <s v="CalWORKS 14-15 CCD"/>
    <n v="640068"/>
  </r>
  <r>
    <s v="San Bernardino"/>
    <x v="138"/>
    <x v="1"/>
    <n v="2"/>
    <x v="66"/>
    <s v="Victor Valley Consortium"/>
    <x v="7"/>
    <s v="Other"/>
    <s v="SSSP NonCredit"/>
    <n v="10348"/>
  </r>
  <r>
    <s v="San Bernardino"/>
    <x v="138"/>
    <x v="1"/>
    <n v="2"/>
    <x v="66"/>
    <s v="Victor Valley Consortium"/>
    <x v="2"/>
    <s v="Credit / Non-Credit CCD Apportionment"/>
    <s v="ABE / ASE"/>
    <n v="3814578.401333333"/>
  </r>
  <r>
    <s v="San Bernardino"/>
    <x v="138"/>
    <x v="1"/>
    <n v="2"/>
    <x v="66"/>
    <s v="Victor Valley Consortium"/>
    <x v="3"/>
    <s v="Credit / Non-Credit CCD Apportionment"/>
    <s v="AWD"/>
    <n v="91018.117333333328"/>
  </r>
  <r>
    <s v="San Bernardino"/>
    <x v="138"/>
    <x v="1"/>
    <n v="2"/>
    <x v="66"/>
    <s v="Victor Valley Consortium"/>
    <x v="4"/>
    <s v="Credit / Non-Credit CCD Apportionment"/>
    <s v="ESL"/>
    <n v="385910.1916190476"/>
  </r>
  <r>
    <s v="San Bernardino "/>
    <x v="138"/>
    <x v="1"/>
    <n v="2"/>
    <x v="66"/>
    <s v="Victor Valley Consortium"/>
    <x v="8"/>
    <s v="Other"/>
    <s v="Adult Perkins K-12/COE/JPA"/>
    <n v="402085"/>
  </r>
  <r>
    <s v="Fresno"/>
    <x v="139"/>
    <x v="1"/>
    <n v="2"/>
    <x v="67"/>
    <s v="West Hills Consortium"/>
    <x v="76"/>
    <s v="Other"/>
    <s v="Basic Skills Initiative"/>
    <n v="180000"/>
  </r>
  <r>
    <s v="Fresno"/>
    <x v="139"/>
    <x v="1"/>
    <n v="2"/>
    <x v="67"/>
    <s v="West Hills Consortium"/>
    <x v="6"/>
    <s v="CalWORKS"/>
    <s v="CalWORKS 14-15 CCD"/>
    <n v="403889"/>
  </r>
  <r>
    <s v="Fresno"/>
    <x v="139"/>
    <x v="1"/>
    <n v="2"/>
    <x v="67"/>
    <s v="West Hills Consortium"/>
    <x v="7"/>
    <s v="Other"/>
    <s v="SSSP NonCredit"/>
    <n v="0"/>
  </r>
  <r>
    <s v="Fresno"/>
    <x v="139"/>
    <x v="1"/>
    <n v="2"/>
    <x v="67"/>
    <s v="West Hills Consortium"/>
    <x v="1"/>
    <s v="Credit / Non-Credit CCD Apportionment"/>
    <s v="CTE (Non Credit Only)"/>
    <n v="7032.4285714285706"/>
  </r>
  <r>
    <s v="Fresno"/>
    <x v="139"/>
    <x v="1"/>
    <n v="2"/>
    <x v="67"/>
    <s v="West Hills Consortium"/>
    <x v="2"/>
    <s v="Credit / Non-Credit CCD Apportionment"/>
    <s v="ABE / ASE"/>
    <n v="1137959.4017142856"/>
  </r>
  <r>
    <s v="Fresno"/>
    <x v="139"/>
    <x v="1"/>
    <n v="2"/>
    <x v="67"/>
    <s v="West Hills Consortium"/>
    <x v="3"/>
    <s v="Credit / Non-Credit CCD Apportionment"/>
    <s v="AWD"/>
    <n v="905595.94285714289"/>
  </r>
  <r>
    <s v="Fresno"/>
    <x v="139"/>
    <x v="1"/>
    <n v="2"/>
    <x v="67"/>
    <s v="West Hills Consortium"/>
    <x v="4"/>
    <s v="Credit / Non-Credit CCD Apportionment"/>
    <s v="ESL"/>
    <n v="59450.218666666668"/>
  </r>
  <r>
    <s v="Fresno "/>
    <x v="139"/>
    <x v="1"/>
    <n v="2"/>
    <x v="67"/>
    <s v="West Hills Consortium"/>
    <x v="8"/>
    <s v="Other"/>
    <s v="Adult Perkins K-12/COE/JPA"/>
    <n v="362979"/>
  </r>
  <r>
    <s v="Kern"/>
    <x v="140"/>
    <x v="1"/>
    <n v="2"/>
    <x v="68"/>
    <s v="West Kern Consortium"/>
    <x v="77"/>
    <s v="Other"/>
    <s v="Basic Skills Initiative"/>
    <n v="90000"/>
  </r>
  <r>
    <s v="Kern"/>
    <x v="140"/>
    <x v="1"/>
    <n v="2"/>
    <x v="68"/>
    <s v="West Kern Consortium"/>
    <x v="6"/>
    <s v="CalWORKS"/>
    <s v="CalWORKS 14-15 CCD"/>
    <n v="161291"/>
  </r>
  <r>
    <s v="Kern"/>
    <x v="140"/>
    <x v="1"/>
    <n v="2"/>
    <x v="68"/>
    <s v="West Kern Consortium"/>
    <x v="7"/>
    <s v="Other"/>
    <s v="SSSP NonCredit"/>
    <n v="7472"/>
  </r>
  <r>
    <s v="Kern"/>
    <x v="140"/>
    <x v="1"/>
    <n v="2"/>
    <x v="68"/>
    <s v="West Kern Consortium"/>
    <x v="2"/>
    <s v="Credit / Non-Credit CCD Apportionment"/>
    <s v="ABE / ASE"/>
    <n v="516873.4613333334"/>
  </r>
  <r>
    <s v="Kern"/>
    <x v="140"/>
    <x v="1"/>
    <n v="2"/>
    <x v="68"/>
    <s v="West Kern Consortium"/>
    <x v="3"/>
    <s v="Credit / Non-Credit CCD Apportionment"/>
    <s v="AWD"/>
    <n v="10399.628571428571"/>
  </r>
  <r>
    <s v="Kern"/>
    <x v="140"/>
    <x v="1"/>
    <n v="2"/>
    <x v="68"/>
    <s v="West Kern Consortium"/>
    <x v="4"/>
    <s v="Credit / Non-Credit CCD Apportionment"/>
    <s v="ESL"/>
    <n v="80293.392952380964"/>
  </r>
  <r>
    <s v="Kern "/>
    <x v="140"/>
    <x v="1"/>
    <n v="2"/>
    <x v="68"/>
    <s v="West Kern Consortium"/>
    <x v="8"/>
    <s v="Other"/>
    <s v="Adult Perkins K-12/COE/JPA"/>
    <n v="387069"/>
  </r>
  <r>
    <s v="Santa Clara "/>
    <x v="141"/>
    <x v="1"/>
    <n v="2"/>
    <x v="50"/>
    <s v="South Bay Consortium (San Jose)"/>
    <x v="2"/>
    <s v="Credit / Non-Credit CCD Apportionment"/>
    <s v="ABE / ASE"/>
    <n v="2213669.2737142863"/>
  </r>
  <r>
    <s v="Santa Clara "/>
    <x v="141"/>
    <x v="1"/>
    <n v="2"/>
    <x v="50"/>
    <s v="South Bay Consortium (San Jose)"/>
    <x v="3"/>
    <s v="Credit / Non-Credit CCD Apportionment"/>
    <s v="AWD"/>
    <n v="140782.33599999998"/>
  </r>
  <r>
    <s v="Santa Clara "/>
    <x v="141"/>
    <x v="1"/>
    <n v="2"/>
    <x v="50"/>
    <s v="South Bay Consortium (San Jose)"/>
    <x v="4"/>
    <s v="Credit / Non-Credit CCD Apportionment"/>
    <s v="ESL"/>
    <n v="2236390.9523809524"/>
  </r>
  <r>
    <s v="Santa Clara "/>
    <x v="141"/>
    <x v="1"/>
    <n v="2"/>
    <x v="50"/>
    <s v="South Bay Consortium (San Jose)"/>
    <x v="8"/>
    <s v="Other"/>
    <s v="Adult Perkins K-12/COE/JPA"/>
    <n v="387141"/>
  </r>
  <r>
    <s v="Santa Clara "/>
    <x v="141"/>
    <x v="1"/>
    <n v="2"/>
    <x v="50"/>
    <s v="South Bay Consortium (San Jose)"/>
    <x v="78"/>
    <s v="Other"/>
    <s v="Basic Skills Initiative"/>
    <n v="189216"/>
  </r>
  <r>
    <s v="Santa Clara "/>
    <x v="141"/>
    <x v="1"/>
    <n v="2"/>
    <x v="50"/>
    <s v="South Bay Consortium (San Jose)"/>
    <x v="6"/>
    <s v="CalWORKS"/>
    <s v="CalWORKS 14-15 CCD"/>
    <n v="380167"/>
  </r>
  <r>
    <s v="Santa Clara "/>
    <x v="141"/>
    <x v="1"/>
    <n v="2"/>
    <x v="50"/>
    <s v="South Bay Consortium (San Jose)"/>
    <x v="7"/>
    <s v="Other"/>
    <s v="SSSP NonCredit"/>
    <n v="3595"/>
  </r>
  <r>
    <s v="Stanislaus"/>
    <x v="142"/>
    <x v="1"/>
    <n v="2"/>
    <x v="69"/>
    <s v="Stanislaus Mother Lode Consortium"/>
    <x v="79"/>
    <s v="Other"/>
    <s v="Basic Skills Initiative"/>
    <n v="212076"/>
  </r>
  <r>
    <s v="Stanislaus"/>
    <x v="142"/>
    <x v="1"/>
    <n v="2"/>
    <x v="69"/>
    <s v="Stanislaus Mother Lode Consortium"/>
    <x v="6"/>
    <s v="CalWORKS"/>
    <s v="CalWORKS 14-15 CCD"/>
    <n v="675648"/>
  </r>
  <r>
    <s v="Stanislaus"/>
    <x v="142"/>
    <x v="1"/>
    <n v="2"/>
    <x v="69"/>
    <s v="Stanislaus Mother Lode Consortium"/>
    <x v="7"/>
    <s v="Other"/>
    <s v="SSSP NonCredit"/>
    <n v="44012"/>
  </r>
  <r>
    <s v="Stanislaus"/>
    <x v="142"/>
    <x v="1"/>
    <n v="2"/>
    <x v="69"/>
    <s v="Stanislaus Mother Lode Consortium"/>
    <x v="1"/>
    <s v="Credit / Non-Credit CCD Apportionment"/>
    <s v="CTE (Non Credit Only)"/>
    <n v="50787.205714285723"/>
  </r>
  <r>
    <s v="Stanislaus"/>
    <x v="142"/>
    <x v="1"/>
    <n v="2"/>
    <x v="69"/>
    <s v="Stanislaus Mother Lode Consortium"/>
    <x v="2"/>
    <s v="Credit / Non-Credit CCD Apportionment"/>
    <s v="ABE / ASE"/>
    <n v="2364248.8373333337"/>
  </r>
  <r>
    <s v="Stanislaus"/>
    <x v="142"/>
    <x v="1"/>
    <n v="2"/>
    <x v="69"/>
    <s v="Stanislaus Mother Lode Consortium"/>
    <x v="3"/>
    <s v="Credit / Non-Credit CCD Apportionment"/>
    <s v="AWD"/>
    <n v="1285.232"/>
  </r>
  <r>
    <s v="Stanislaus"/>
    <x v="142"/>
    <x v="1"/>
    <n v="2"/>
    <x v="69"/>
    <s v="Stanislaus Mother Lode Consortium"/>
    <x v="4"/>
    <s v="Credit / Non-Credit CCD Apportionment"/>
    <s v="ESL"/>
    <n v="1160153.6314285717"/>
  </r>
  <r>
    <s v="Stanislaus "/>
    <x v="142"/>
    <x v="1"/>
    <n v="2"/>
    <x v="69"/>
    <s v="Stanislaus Mother Lode Consortium"/>
    <x v="8"/>
    <s v="Other"/>
    <s v="Adult Perkins K-12/COE/JPA"/>
    <n v="686446"/>
  </r>
  <r>
    <s v="Yuba"/>
    <x v="143"/>
    <x v="1"/>
    <n v="2"/>
    <x v="70"/>
    <s v="North Central Consortium"/>
    <x v="80"/>
    <s v="CalWORKS"/>
    <s v="CalWORKS Adult/ROC/P"/>
    <n v="511909"/>
  </r>
  <r>
    <s v="Yuba"/>
    <x v="143"/>
    <x v="1"/>
    <n v="2"/>
    <x v="70"/>
    <s v="North Central Consortium"/>
    <x v="81"/>
    <s v="Other"/>
    <s v="Basic Skills Initiative"/>
    <n v="180000"/>
  </r>
  <r>
    <s v="Yuba"/>
    <x v="143"/>
    <x v="1"/>
    <n v="2"/>
    <x v="70"/>
    <s v="North Central Consortium"/>
    <x v="7"/>
    <s v="Other"/>
    <s v="SSSP NonCredit"/>
    <n v="14097"/>
  </r>
  <r>
    <s v="Yuba"/>
    <x v="143"/>
    <x v="1"/>
    <n v="2"/>
    <x v="70"/>
    <s v="North Central Consortium"/>
    <x v="2"/>
    <s v="Credit / Non-Credit CCD Apportionment"/>
    <s v="ABE / ASE"/>
    <n v="2377963.3226666674"/>
  </r>
  <r>
    <s v="Yuba"/>
    <x v="143"/>
    <x v="1"/>
    <n v="2"/>
    <x v="70"/>
    <s v="North Central Consortium"/>
    <x v="3"/>
    <s v="Credit / Non-Credit CCD Apportionment"/>
    <s v="AWD"/>
    <n v="1710.08"/>
  </r>
  <r>
    <s v="Yuba"/>
    <x v="143"/>
    <x v="1"/>
    <n v="2"/>
    <x v="70"/>
    <s v="North Central Consortium"/>
    <x v="4"/>
    <s v="Credit / Non-Credit CCD Apportionment"/>
    <s v="ESL"/>
    <n v="331499.55161904753"/>
  </r>
  <r>
    <s v="Yuba "/>
    <x v="143"/>
    <x v="1"/>
    <n v="2"/>
    <x v="70"/>
    <s v="North Central Consortium"/>
    <x v="8"/>
    <s v="Other"/>
    <s v="Adult Perkins K-12/COE/JPA"/>
    <n v="376130"/>
  </r>
  <r>
    <s v="Santa Barbara"/>
    <x v="144"/>
    <x v="2"/>
    <n v="3"/>
    <x v="0"/>
    <s v="Allan Hancock Consortium"/>
    <x v="80"/>
    <s v="CalWORKS"/>
    <s v="CalWORKS Adult/ROC/P"/>
    <n v="61797"/>
  </r>
  <r>
    <s v="Santa Barbara"/>
    <x v="144"/>
    <x v="2"/>
    <n v="3"/>
    <x v="0"/>
    <s v="Allan Hancock Consortium"/>
    <x v="82"/>
    <s v="AEBG Block Grant Funding"/>
    <s v="MOE"/>
    <n v="477905"/>
  </r>
  <r>
    <s v="Santa Barbara"/>
    <x v="144"/>
    <x v="2"/>
    <n v="3"/>
    <x v="0"/>
    <s v="Allan Hancock Consortium"/>
    <x v="12"/>
    <s v="Other"/>
    <s v="WIA Title II 2014 (All Grantees)"/>
    <n v="71136"/>
  </r>
  <r>
    <s v="Los Angeles"/>
    <x v="145"/>
    <x v="2"/>
    <n v="3"/>
    <x v="1"/>
    <s v="Antelope Valley Consortium"/>
    <x v="8"/>
    <s v="Other"/>
    <s v="Adult Perkins K-12/COE/JPA"/>
    <n v="15759"/>
  </r>
  <r>
    <s v="Los Angeles"/>
    <x v="145"/>
    <x v="2"/>
    <n v="3"/>
    <x v="1"/>
    <s v="Antelope Valley Consortium"/>
    <x v="80"/>
    <s v="CalWORKS"/>
    <s v="CalWORKS Adult/ROC/P"/>
    <n v="31020"/>
  </r>
  <r>
    <s v="Los Angeles"/>
    <x v="145"/>
    <x v="2"/>
    <n v="3"/>
    <x v="1"/>
    <s v="Antelope Valley Consortium"/>
    <x v="82"/>
    <s v="AEBG Block Grant Funding"/>
    <s v="MOE"/>
    <n v="2205727"/>
  </r>
  <r>
    <s v="Los Angeles"/>
    <x v="145"/>
    <x v="2"/>
    <n v="3"/>
    <x v="1"/>
    <s v="Antelope Valley Consortium"/>
    <x v="12"/>
    <s v="Other"/>
    <s v="WIA Title II 2014 (All Grantees)"/>
    <n v="659489"/>
  </r>
  <r>
    <s v="Kern"/>
    <x v="146"/>
    <x v="2"/>
    <n v="3"/>
    <x v="1"/>
    <s v="Antelope Valley Consortium"/>
    <x v="82"/>
    <s v="AEBG Block Grant Funding"/>
    <s v="MOE"/>
    <n v="45390"/>
  </r>
  <r>
    <s v="San Bernardino"/>
    <x v="147"/>
    <x v="2"/>
    <n v="3"/>
    <x v="2"/>
    <s v="Barstow Consortium"/>
    <x v="82"/>
    <s v="AEBG Block Grant Funding"/>
    <s v="MOE"/>
    <n v="1653"/>
  </r>
  <r>
    <s v="San Bernardino"/>
    <x v="148"/>
    <x v="2"/>
    <n v="3"/>
    <x v="2"/>
    <s v="Barstow Consortium"/>
    <x v="82"/>
    <s v="AEBG Block Grant Funding"/>
    <s v="MOE"/>
    <n v="77611"/>
  </r>
  <r>
    <s v="San Bernardino"/>
    <x v="149"/>
    <x v="2"/>
    <n v="3"/>
    <x v="2"/>
    <s v="Barstow Consortium"/>
    <x v="82"/>
    <s v="AEBG Block Grant Funding"/>
    <s v="MOE"/>
    <n v="8044"/>
  </r>
  <r>
    <s v="Glenn"/>
    <x v="150"/>
    <x v="2"/>
    <n v="3"/>
    <x v="3"/>
    <s v="Butte-Glenn Consortium"/>
    <x v="82"/>
    <s v="AEBG Block Grant Funding"/>
    <s v="MOE"/>
    <n v="96726"/>
  </r>
  <r>
    <s v="Glenn"/>
    <x v="150"/>
    <x v="2"/>
    <n v="3"/>
    <x v="3"/>
    <s v="Butte-Glenn Consortium"/>
    <x v="12"/>
    <s v="Other"/>
    <s v="WIA Title II 2014 (All Grantees)"/>
    <n v="14511"/>
  </r>
  <r>
    <s v="Butte"/>
    <x v="151"/>
    <x v="2"/>
    <n v="3"/>
    <x v="3"/>
    <s v="Butte-Glenn Consortium"/>
    <x v="8"/>
    <s v="Other"/>
    <s v="Adult Perkins K-12/COE/JPA"/>
    <n v="23493"/>
  </r>
  <r>
    <s v="Butte"/>
    <x v="151"/>
    <x v="2"/>
    <n v="3"/>
    <x v="3"/>
    <s v="Butte-Glenn Consortium"/>
    <x v="80"/>
    <s v="CalWORKS"/>
    <s v="CalWORKS Adult/ROC/P"/>
    <n v="53392"/>
  </r>
  <r>
    <s v="Butte"/>
    <x v="151"/>
    <x v="2"/>
    <n v="3"/>
    <x v="3"/>
    <s v="Butte-Glenn Consortium"/>
    <x v="82"/>
    <s v="AEBG Block Grant Funding"/>
    <s v="MOE"/>
    <n v="683057"/>
  </r>
  <r>
    <s v="Butte"/>
    <x v="151"/>
    <x v="2"/>
    <n v="3"/>
    <x v="3"/>
    <s v="Butte-Glenn Consortium"/>
    <x v="12"/>
    <s v="Other"/>
    <s v="WIA Title II 2014 (All Grantees)"/>
    <n v="94142"/>
  </r>
  <r>
    <s v="Butte"/>
    <x v="152"/>
    <x v="2"/>
    <n v="3"/>
    <x v="3"/>
    <s v="Butte-Glenn Consortium"/>
    <x v="82"/>
    <s v="AEBG Block Grant Funding"/>
    <s v="MOE"/>
    <n v="28507"/>
  </r>
  <r>
    <s v="Santa Cruz"/>
    <x v="153"/>
    <x v="2"/>
    <n v="3"/>
    <x v="4"/>
    <s v="Santa Cruz County Consortium"/>
    <x v="83"/>
    <s v="Other"/>
    <s v="Adult Correctional Funds (K-12 Only)"/>
    <n v="52426"/>
  </r>
  <r>
    <s v="Santa Cruz"/>
    <x v="153"/>
    <x v="2"/>
    <n v="3"/>
    <x v="4"/>
    <s v="Santa Cruz County Consortium"/>
    <x v="80"/>
    <s v="CalWORKS"/>
    <s v="CalWORKS Adult/ROC/P"/>
    <n v="16990"/>
  </r>
  <r>
    <s v="Santa Cruz"/>
    <x v="153"/>
    <x v="2"/>
    <n v="3"/>
    <x v="4"/>
    <s v="Santa Cruz County Consortium"/>
    <x v="82"/>
    <s v="AEBG Block Grant Funding"/>
    <s v="MOE"/>
    <n v="1642554"/>
  </r>
  <r>
    <s v="Santa Cruz"/>
    <x v="153"/>
    <x v="2"/>
    <n v="3"/>
    <x v="4"/>
    <s v="Santa Cruz County Consortium"/>
    <x v="12"/>
    <s v="Other"/>
    <s v="WIA Title II 2014 (All Grantees)"/>
    <n v="207048"/>
  </r>
  <r>
    <s v="Santa Cruz"/>
    <x v="154"/>
    <x v="2"/>
    <n v="3"/>
    <x v="4"/>
    <s v="Santa Cruz County Consortium"/>
    <x v="80"/>
    <s v="CalWORKS"/>
    <s v="CalWORKS Adult/ROC/P"/>
    <n v="16990"/>
  </r>
  <r>
    <s v="Santa Cruz"/>
    <x v="154"/>
    <x v="2"/>
    <n v="3"/>
    <x v="4"/>
    <s v="Santa Cruz County Consortium"/>
    <x v="82"/>
    <s v="AEBG Block Grant Funding"/>
    <s v="MOE"/>
    <n v="564328"/>
  </r>
  <r>
    <s v="Santa Cruz"/>
    <x v="154"/>
    <x v="2"/>
    <n v="3"/>
    <x v="4"/>
    <s v="Santa Cruz County Consortium"/>
    <x v="12"/>
    <s v="Other"/>
    <s v="WIA Title II 2014 (All Grantees)"/>
    <n v="193622"/>
  </r>
  <r>
    <s v="Los Angeles"/>
    <x v="155"/>
    <x v="2"/>
    <n v="3"/>
    <x v="5"/>
    <s v="South East Los Angeles Consortium"/>
    <x v="80"/>
    <s v="CalWORKS"/>
    <s v="CalWORKS Adult/ROC/P"/>
    <n v="22969"/>
  </r>
  <r>
    <s v="Los Angeles"/>
    <x v="155"/>
    <x v="2"/>
    <n v="3"/>
    <x v="5"/>
    <s v="South East Los Angeles Consortium"/>
    <x v="8"/>
    <s v="Other"/>
    <s v="Adult Perkins K-12/COE/JPA"/>
    <n v="83612"/>
  </r>
  <r>
    <s v="Los Angeles"/>
    <x v="155"/>
    <x v="2"/>
    <n v="3"/>
    <x v="5"/>
    <s v="South East Los Angeles Consortium"/>
    <x v="82"/>
    <s v="AEBG Block Grant Funding"/>
    <s v="MOE"/>
    <n v="7712847"/>
  </r>
  <r>
    <s v="Los Angeles"/>
    <x v="155"/>
    <x v="2"/>
    <n v="3"/>
    <x v="5"/>
    <s v="South East Los Angeles Consortium"/>
    <x v="12"/>
    <s v="Other"/>
    <s v="WIA Title II 2014 (All Grantees)"/>
    <n v="464860"/>
  </r>
  <r>
    <s v="Los Angeles"/>
    <x v="156"/>
    <x v="2"/>
    <n v="3"/>
    <x v="5"/>
    <s v="South East Los Angeles Consortium"/>
    <x v="8"/>
    <s v="Other"/>
    <s v="Adult Perkins K-12/COE/JPA"/>
    <n v="88865"/>
  </r>
  <r>
    <s v="Los Angeles"/>
    <x v="156"/>
    <x v="2"/>
    <n v="3"/>
    <x v="5"/>
    <s v="South East Los Angeles Consortium"/>
    <x v="80"/>
    <s v="CalWORKS"/>
    <s v="CalWORKS Adult/ROC/P"/>
    <n v="143723"/>
  </r>
  <r>
    <s v="Los Angeles"/>
    <x v="156"/>
    <x v="2"/>
    <n v="3"/>
    <x v="5"/>
    <s v="South East Los Angeles Consortium"/>
    <x v="82"/>
    <s v="AEBG Block Grant Funding"/>
    <s v="MOE"/>
    <n v="826517"/>
  </r>
  <r>
    <s v="Los Angeles"/>
    <x v="156"/>
    <x v="2"/>
    <n v="3"/>
    <x v="5"/>
    <s v="South East Los Angeles Consortium"/>
    <x v="12"/>
    <s v="Other"/>
    <s v="WIA Title II 2014 (All Grantees)"/>
    <n v="391553"/>
  </r>
  <r>
    <s v="Los Angeles"/>
    <x v="157"/>
    <x v="2"/>
    <n v="3"/>
    <x v="5"/>
    <s v="South East Los Angeles Consortium"/>
    <x v="8"/>
    <s v="Other"/>
    <s v="Adult Perkins K-12/COE/JPA"/>
    <n v="70479"/>
  </r>
  <r>
    <s v="Los Angeles"/>
    <x v="157"/>
    <x v="2"/>
    <n v="3"/>
    <x v="5"/>
    <s v="South East Los Angeles Consortium"/>
    <x v="80"/>
    <s v="CalWORKS"/>
    <s v="CalWORKS Adult/ROC/P"/>
    <n v="25653"/>
  </r>
  <r>
    <s v="Los Angeles"/>
    <x v="157"/>
    <x v="2"/>
    <n v="3"/>
    <x v="5"/>
    <s v="South East Los Angeles Consortium"/>
    <x v="82"/>
    <s v="AEBG Block Grant Funding"/>
    <s v="MOE"/>
    <n v="3605002"/>
  </r>
  <r>
    <s v="Los Angeles"/>
    <x v="157"/>
    <x v="2"/>
    <n v="3"/>
    <x v="5"/>
    <s v="South East Los Angeles Consortium"/>
    <x v="12"/>
    <s v="Other"/>
    <s v="WIA Title II 2014 (All Grantees)"/>
    <n v="415940"/>
  </r>
  <r>
    <s v="Alameda"/>
    <x v="158"/>
    <x v="2"/>
    <n v="3"/>
    <x v="6"/>
    <s v="Mid Alameda Consortium"/>
    <x v="80"/>
    <s v="CalWORKS"/>
    <s v="CalWORKS Adult/ROC/P"/>
    <n v="36806"/>
  </r>
  <r>
    <s v="Alameda"/>
    <x v="158"/>
    <x v="2"/>
    <n v="3"/>
    <x v="6"/>
    <s v="Mid Alameda Consortium"/>
    <x v="82"/>
    <s v="AEBG Block Grant Funding"/>
    <s v="MOE"/>
    <n v="2586388"/>
  </r>
  <r>
    <s v="Alameda"/>
    <x v="158"/>
    <x v="2"/>
    <n v="3"/>
    <x v="6"/>
    <s v="Mid Alameda Consortium"/>
    <x v="12"/>
    <s v="Other"/>
    <s v="WIA Title II 2014 (All Grantees)"/>
    <n v="237303"/>
  </r>
  <r>
    <s v="Alameda"/>
    <x v="159"/>
    <x v="2"/>
    <n v="3"/>
    <x v="6"/>
    <s v="Mid Alameda Consortium"/>
    <x v="82"/>
    <s v="AEBG Block Grant Funding"/>
    <s v="MOE"/>
    <n v="149472"/>
  </r>
  <r>
    <s v="Alameda"/>
    <x v="160"/>
    <x v="2"/>
    <n v="3"/>
    <x v="6"/>
    <s v="Mid Alameda Consortium"/>
    <x v="80"/>
    <s v="CalWORKS"/>
    <s v="CalWORKS Adult/ROC/P"/>
    <n v="11819"/>
  </r>
  <r>
    <s v="Alameda"/>
    <x v="160"/>
    <x v="2"/>
    <n v="3"/>
    <x v="6"/>
    <s v="Mid Alameda Consortium"/>
    <x v="82"/>
    <s v="AEBG Block Grant Funding"/>
    <s v="MOE"/>
    <n v="1719474"/>
  </r>
  <r>
    <s v="Alameda"/>
    <x v="160"/>
    <x v="2"/>
    <n v="3"/>
    <x v="6"/>
    <s v="Mid Alameda Consortium"/>
    <x v="12"/>
    <s v="Other"/>
    <s v="WIA Title II 2014 (All Grantees)"/>
    <n v="731196"/>
  </r>
  <r>
    <s v="Alameda"/>
    <x v="161"/>
    <x v="2"/>
    <n v="3"/>
    <x v="6"/>
    <s v="Mid Alameda Consortium"/>
    <x v="82"/>
    <s v="AEBG Block Grant Funding"/>
    <s v="MOE"/>
    <n v="208938"/>
  </r>
  <r>
    <s v="Alameda"/>
    <x v="161"/>
    <x v="2"/>
    <n v="3"/>
    <x v="6"/>
    <s v="Mid Alameda Consortium"/>
    <x v="80"/>
    <s v="CalWORKS"/>
    <s v="CalWORKS Adult/ROC/P"/>
    <n v="1832"/>
  </r>
  <r>
    <s v="Alameda"/>
    <x v="161"/>
    <x v="2"/>
    <n v="3"/>
    <x v="6"/>
    <s v="Mid Alameda Consortium"/>
    <x v="12"/>
    <s v="Other"/>
    <s v="WIA Title II 2014 (All Grantees)"/>
    <n v="46141"/>
  </r>
  <r>
    <s v="Alameda"/>
    <x v="162"/>
    <x v="2"/>
    <n v="3"/>
    <x v="6"/>
    <s v="Mid Alameda Consortium"/>
    <x v="83"/>
    <s v="Other"/>
    <s v="Adult Correctional Funds (K-12 Only)"/>
    <n v="712333"/>
  </r>
  <r>
    <s v="Alameda"/>
    <x v="162"/>
    <x v="2"/>
    <n v="3"/>
    <x v="6"/>
    <s v="Mid Alameda Consortium"/>
    <x v="82"/>
    <s v="AEBG Block Grant Funding"/>
    <s v="MOE"/>
    <n v="27119"/>
  </r>
  <r>
    <s v="Alameda"/>
    <x v="163"/>
    <x v="2"/>
    <n v="3"/>
    <x v="6"/>
    <s v="Mid Alameda Consortium"/>
    <x v="80"/>
    <s v="CalWORKS"/>
    <s v="CalWORKS Adult/ROC/P"/>
    <n v="26383"/>
  </r>
  <r>
    <s v="Alameda"/>
    <x v="163"/>
    <x v="2"/>
    <n v="3"/>
    <x v="6"/>
    <s v="Mid Alameda Consortium"/>
    <x v="82"/>
    <s v="AEBG Block Grant Funding"/>
    <s v="MOE"/>
    <n v="1357768"/>
  </r>
  <r>
    <s v="Alameda"/>
    <x v="163"/>
    <x v="2"/>
    <n v="3"/>
    <x v="6"/>
    <s v="Mid Alameda Consortium"/>
    <x v="12"/>
    <s v="Other"/>
    <s v="WIA Title II 2014 (All Grantees)"/>
    <n v="635117"/>
  </r>
  <r>
    <s v="Alameda"/>
    <x v="164"/>
    <x v="2"/>
    <n v="3"/>
    <x v="6"/>
    <s v="Mid Alameda Consortium"/>
    <x v="80"/>
    <s v="CalWORKS"/>
    <s v="CalWORKS Adult/ROC/P"/>
    <n v="4476"/>
  </r>
  <r>
    <s v="Alameda"/>
    <x v="164"/>
    <x v="2"/>
    <n v="3"/>
    <x v="6"/>
    <s v="Mid Alameda Consortium"/>
    <x v="82"/>
    <s v="AEBG Block Grant Funding"/>
    <s v="MOE"/>
    <n v="500000"/>
  </r>
  <r>
    <s v="Alameda"/>
    <x v="164"/>
    <x v="2"/>
    <n v="3"/>
    <x v="6"/>
    <s v="Mid Alameda Consortium"/>
    <x v="12"/>
    <s v="Other"/>
    <s v="WIA Title II 2014 (All Grantees)"/>
    <n v="66591"/>
  </r>
  <r>
    <s v="San Bernardino"/>
    <x v="165"/>
    <x v="2"/>
    <n v="3"/>
    <x v="7"/>
    <s v="West Valley Cooridor Consortium"/>
    <x v="83"/>
    <s v="Other"/>
    <s v="Adult Correctional Funds (K-12 Only)"/>
    <n v="315773"/>
  </r>
  <r>
    <s v="San Bernardino"/>
    <x v="165"/>
    <x v="2"/>
    <n v="3"/>
    <x v="7"/>
    <s v="West Valley Cooridor Consortium"/>
    <x v="80"/>
    <s v="CalWORKS"/>
    <s v="CalWORKS Adult/ROC/P"/>
    <n v="120525"/>
  </r>
  <r>
    <s v="San Bernardino"/>
    <x v="165"/>
    <x v="2"/>
    <n v="3"/>
    <x v="7"/>
    <s v="West Valley Cooridor Consortium"/>
    <x v="82"/>
    <s v="AEBG Block Grant Funding"/>
    <s v="MOE"/>
    <n v="2609254"/>
  </r>
  <r>
    <s v="San Bernardino"/>
    <x v="165"/>
    <x v="2"/>
    <n v="3"/>
    <x v="7"/>
    <s v="West Valley Cooridor Consortium"/>
    <x v="12"/>
    <s v="Other"/>
    <s v="WIA Title II 2014 (All Grantees)"/>
    <n v="1045358"/>
  </r>
  <r>
    <s v="San Bernardino"/>
    <x v="166"/>
    <x v="2"/>
    <n v="3"/>
    <x v="7"/>
    <s v="West Valley Cooridor Consortium"/>
    <x v="80"/>
    <s v="CalWORKS"/>
    <s v="CalWORKS Adult/ROC/P"/>
    <n v="40757"/>
  </r>
  <r>
    <s v="San Bernardino"/>
    <x v="166"/>
    <x v="2"/>
    <n v="3"/>
    <x v="7"/>
    <s v="West Valley Cooridor Consortium"/>
    <x v="82"/>
    <s v="AEBG Block Grant Funding"/>
    <s v="MOE"/>
    <n v="431052"/>
  </r>
  <r>
    <s v="San Bernardino"/>
    <x v="166"/>
    <x v="2"/>
    <n v="3"/>
    <x v="7"/>
    <s v="West Valley Cooridor Consortium"/>
    <x v="12"/>
    <s v="Other"/>
    <s v="WIA Title II 2014 (All Grantees)"/>
    <n v="416059"/>
  </r>
  <r>
    <s v="San Bernardino"/>
    <x v="167"/>
    <x v="2"/>
    <n v="3"/>
    <x v="7"/>
    <s v="West Valley Cooridor Consortium"/>
    <x v="80"/>
    <s v="CalWORKS"/>
    <s v="CalWORKS Adult/ROC/P"/>
    <n v="191550"/>
  </r>
  <r>
    <s v="San Bernardino"/>
    <x v="167"/>
    <x v="2"/>
    <n v="3"/>
    <x v="7"/>
    <s v="West Valley Cooridor Consortium"/>
    <x v="82"/>
    <s v="AEBG Block Grant Funding"/>
    <s v="MOE"/>
    <n v="300000"/>
  </r>
  <r>
    <s v="San Bernardino"/>
    <x v="167"/>
    <x v="2"/>
    <n v="3"/>
    <x v="7"/>
    <s v="West Valley Cooridor Consortium"/>
    <x v="12"/>
    <s v="Other"/>
    <s v="WIA Title II 2014 (All Grantees)"/>
    <n v="419460"/>
  </r>
  <r>
    <s v="San Bernardino"/>
    <x v="168"/>
    <x v="2"/>
    <n v="3"/>
    <x v="7"/>
    <s v="West Valley Cooridor Consortium"/>
    <x v="82"/>
    <s v="AEBG Block Grant Funding"/>
    <s v="MOE"/>
    <n v="127050"/>
  </r>
  <r>
    <s v="Los Angeles"/>
    <x v="169"/>
    <x v="2"/>
    <n v="3"/>
    <x v="8"/>
    <s v="Citrus Consortium"/>
    <x v="82"/>
    <s v="AEBG Block Grant Funding"/>
    <s v="MOE"/>
    <n v="1326589"/>
  </r>
  <r>
    <s v="Los Angeles"/>
    <x v="169"/>
    <x v="2"/>
    <n v="3"/>
    <x v="8"/>
    <s v="Citrus Consortium"/>
    <x v="12"/>
    <s v="Other"/>
    <s v="WIA Title II 2014 (All Grantees)"/>
    <n v="113276"/>
  </r>
  <r>
    <s v="Los Angeles"/>
    <x v="170"/>
    <x v="2"/>
    <n v="3"/>
    <x v="8"/>
    <s v="Citrus Consortium"/>
    <x v="82"/>
    <s v="AEBG Block Grant Funding"/>
    <s v="MOE"/>
    <n v="685855"/>
  </r>
  <r>
    <s v="Los Angeles"/>
    <x v="171"/>
    <x v="2"/>
    <n v="3"/>
    <x v="8"/>
    <s v="Citrus Consortium"/>
    <x v="82"/>
    <s v="AEBG Block Grant Funding"/>
    <s v="MOE"/>
    <n v="21592"/>
  </r>
  <r>
    <s v="Los Angeles"/>
    <x v="172"/>
    <x v="2"/>
    <n v="3"/>
    <x v="8"/>
    <s v="Citrus Consortium"/>
    <x v="82"/>
    <s v="AEBG Block Grant Funding"/>
    <s v="MOE"/>
    <n v="197407"/>
  </r>
  <r>
    <s v="Los Angeles"/>
    <x v="172"/>
    <x v="2"/>
    <n v="3"/>
    <x v="8"/>
    <s v="Citrus Consortium"/>
    <x v="12"/>
    <s v="Other"/>
    <s v="WIA Title II 2014 (All Grantees)"/>
    <n v="9172"/>
  </r>
  <r>
    <s v="Los Angeles"/>
    <x v="173"/>
    <x v="2"/>
    <n v="3"/>
    <x v="8"/>
    <s v="Citrus Consortium"/>
    <x v="80"/>
    <s v="CalWORKS"/>
    <s v="CalWORKS Adult/ROC/P"/>
    <n v="9552"/>
  </r>
  <r>
    <s v="Los Angeles"/>
    <x v="173"/>
    <x v="2"/>
    <n v="3"/>
    <x v="8"/>
    <s v="Citrus Consortium"/>
    <x v="82"/>
    <s v="AEBG Block Grant Funding"/>
    <s v="MOE"/>
    <n v="1092809"/>
  </r>
  <r>
    <s v="Los Angeles"/>
    <x v="173"/>
    <x v="2"/>
    <n v="3"/>
    <x v="8"/>
    <s v="Citrus Consortium"/>
    <x v="12"/>
    <s v="Other"/>
    <s v="WIA Title II 2014 (All Grantees)"/>
    <n v="220366"/>
  </r>
  <r>
    <s v="Orange"/>
    <x v="174"/>
    <x v="2"/>
    <n v="3"/>
    <x v="9"/>
    <s v="Coast Consortium"/>
    <x v="80"/>
    <s v="CalWORKS"/>
    <s v="CalWORKS Adult/ROC/P"/>
    <n v="76433"/>
  </r>
  <r>
    <s v="Orange"/>
    <x v="174"/>
    <x v="2"/>
    <n v="3"/>
    <x v="9"/>
    <s v="Coast Consortium"/>
    <x v="82"/>
    <s v="AEBG Block Grant Funding"/>
    <s v="MOE"/>
    <n v="1222762"/>
  </r>
  <r>
    <s v="Orange"/>
    <x v="174"/>
    <x v="2"/>
    <n v="3"/>
    <x v="9"/>
    <s v="Coast Consortium"/>
    <x v="12"/>
    <s v="Other"/>
    <s v="WIA Title II 2014 (All Grantees)"/>
    <n v="1122063"/>
  </r>
  <r>
    <s v="Orange"/>
    <x v="175"/>
    <x v="2"/>
    <n v="3"/>
    <x v="9"/>
    <s v="Coast Consortium"/>
    <x v="80"/>
    <s v="CalWORKS"/>
    <s v="CalWORKS Adult/ROC/P"/>
    <n v="61539"/>
  </r>
  <r>
    <s v="Orange"/>
    <x v="175"/>
    <x v="2"/>
    <n v="3"/>
    <x v="9"/>
    <s v="Coast Consortium"/>
    <x v="82"/>
    <s v="AEBG Block Grant Funding"/>
    <s v="MOE"/>
    <n v="4464460"/>
  </r>
  <r>
    <s v="Orange"/>
    <x v="175"/>
    <x v="2"/>
    <n v="3"/>
    <x v="9"/>
    <s v="Coast Consortium"/>
    <x v="12"/>
    <s v="Other"/>
    <s v="WIA Title II 2014 (All Grantees)"/>
    <n v="1227191"/>
  </r>
  <r>
    <s v="Orange"/>
    <x v="176"/>
    <x v="2"/>
    <n v="3"/>
    <x v="9"/>
    <s v="Coast Consortium"/>
    <x v="80"/>
    <s v="CalWORKS"/>
    <s v="CalWORKS Adult/ROC/P"/>
    <n v="23732"/>
  </r>
  <r>
    <s v="Orange"/>
    <x v="176"/>
    <x v="2"/>
    <n v="3"/>
    <x v="9"/>
    <s v="Coast Consortium"/>
    <x v="82"/>
    <s v="AEBG Block Grant Funding"/>
    <s v="MOE"/>
    <n v="255628"/>
  </r>
  <r>
    <s v="Orange"/>
    <x v="176"/>
    <x v="2"/>
    <n v="3"/>
    <x v="9"/>
    <s v="Coast Consortium"/>
    <x v="12"/>
    <s v="Other"/>
    <s v="WIA Title II 2014 (All Grantees)"/>
    <n v="193368"/>
  </r>
  <r>
    <s v="Los Angeles"/>
    <x v="177"/>
    <x v="2"/>
    <n v="3"/>
    <x v="10"/>
    <s v="Tri-Cites Consortium"/>
    <x v="82"/>
    <s v="AEBG Block Grant Funding"/>
    <s v="MOE"/>
    <n v="1064567"/>
  </r>
  <r>
    <s v="Los Angeles"/>
    <x v="177"/>
    <x v="2"/>
    <n v="3"/>
    <x v="10"/>
    <s v="Tri-Cites Consortium"/>
    <x v="8"/>
    <s v="Other"/>
    <s v="Adult Perkins K-12/COE/JPA"/>
    <n v="4305"/>
  </r>
  <r>
    <s v="Los Angeles"/>
    <x v="177"/>
    <x v="2"/>
    <n v="3"/>
    <x v="10"/>
    <s v="Tri-Cites Consortium"/>
    <x v="80"/>
    <s v="CalWORKS"/>
    <s v="CalWORKS Adult/ROC/P"/>
    <n v="39122"/>
  </r>
  <r>
    <s v="Los Angeles"/>
    <x v="178"/>
    <x v="2"/>
    <n v="3"/>
    <x v="10"/>
    <s v="Tri-Cites Consortium"/>
    <x v="80"/>
    <s v="CalWORKS"/>
    <s v="CalWORKS Adult/ROC/P"/>
    <n v="12236"/>
  </r>
  <r>
    <s v="Los Angeles"/>
    <x v="178"/>
    <x v="2"/>
    <n v="3"/>
    <x v="10"/>
    <s v="Tri-Cites Consortium"/>
    <x v="8"/>
    <s v="Other"/>
    <s v="Adult Perkins K-12/COE/JPA"/>
    <n v="15249"/>
  </r>
  <r>
    <s v="Los Angeles"/>
    <x v="178"/>
    <x v="2"/>
    <n v="3"/>
    <x v="10"/>
    <s v="Tri-Cites Consortium"/>
    <x v="82"/>
    <s v="AEBG Block Grant Funding"/>
    <s v="MOE"/>
    <n v="1612372"/>
  </r>
  <r>
    <s v="Los Angeles"/>
    <x v="178"/>
    <x v="2"/>
    <n v="3"/>
    <x v="10"/>
    <s v="Tri-Cites Consortium"/>
    <x v="12"/>
    <s v="Other"/>
    <s v="WIA Title II 2014 (All Grantees)"/>
    <n v="335169"/>
  </r>
  <r>
    <s v="Los Angeles"/>
    <x v="179"/>
    <x v="2"/>
    <n v="3"/>
    <x v="10"/>
    <s v="Tri-Cites Consortium"/>
    <x v="8"/>
    <s v="Other"/>
    <s v="Adult Perkins K-12/COE/JPA"/>
    <n v="19116"/>
  </r>
  <r>
    <s v="Los Angeles"/>
    <x v="179"/>
    <x v="2"/>
    <n v="3"/>
    <x v="10"/>
    <s v="Tri-Cites Consortium"/>
    <x v="82"/>
    <s v="AEBG Block Grant Funding"/>
    <s v="MOE"/>
    <n v="1565233"/>
  </r>
  <r>
    <s v="Los Angeles"/>
    <x v="179"/>
    <x v="2"/>
    <n v="3"/>
    <x v="10"/>
    <s v="Tri-Cites Consortium"/>
    <x v="12"/>
    <s v="Other"/>
    <s v="WIA Title II 2014 (All Grantees)"/>
    <n v="768775"/>
  </r>
  <r>
    <s v="Contra Costa"/>
    <x v="180"/>
    <x v="2"/>
    <n v="3"/>
    <x v="11"/>
    <s v="Contra Costa Consortium"/>
    <x v="82"/>
    <s v="AEBG Block Grant Funding"/>
    <s v="MOE"/>
    <n v="481165"/>
  </r>
  <r>
    <s v="Contra Costa"/>
    <x v="180"/>
    <x v="2"/>
    <n v="3"/>
    <x v="11"/>
    <s v="Contra Costa Consortium"/>
    <x v="12"/>
    <s v="Other"/>
    <s v="WIA Title II 2014 (All Grantees)"/>
    <n v="71144"/>
  </r>
  <r>
    <s v="Contra Costa"/>
    <x v="181"/>
    <x v="2"/>
    <n v="3"/>
    <x v="11"/>
    <s v="Contra Costa Consortium"/>
    <x v="80"/>
    <s v="CalWORKS"/>
    <s v="CalWORKS Adult/ROC/P"/>
    <n v="1213"/>
  </r>
  <r>
    <s v="Contra Costa"/>
    <x v="181"/>
    <x v="2"/>
    <n v="3"/>
    <x v="11"/>
    <s v="Contra Costa Consortium"/>
    <x v="82"/>
    <s v="AEBG Block Grant Funding"/>
    <s v="MOE"/>
    <n v="534616"/>
  </r>
  <r>
    <s v="Contra Costa"/>
    <x v="182"/>
    <x v="2"/>
    <n v="3"/>
    <x v="11"/>
    <s v="Contra Costa Consortium"/>
    <x v="8"/>
    <s v="Other"/>
    <s v="Adult Perkins K-12/COE/JPA"/>
    <n v="18313"/>
  </r>
  <r>
    <s v="Contra Costa"/>
    <x v="182"/>
    <x v="2"/>
    <n v="3"/>
    <x v="11"/>
    <s v="Contra Costa Consortium"/>
    <x v="80"/>
    <s v="CalWORKS"/>
    <s v="CalWORKS Adult/ROC/P"/>
    <n v="16565"/>
  </r>
  <r>
    <s v="Contra Costa"/>
    <x v="182"/>
    <x v="2"/>
    <n v="3"/>
    <x v="11"/>
    <s v="Contra Costa Consortium"/>
    <x v="82"/>
    <s v="AEBG Block Grant Funding"/>
    <s v="MOE"/>
    <n v="781531"/>
  </r>
  <r>
    <s v="Contra Costa"/>
    <x v="182"/>
    <x v="2"/>
    <n v="3"/>
    <x v="11"/>
    <s v="Contra Costa Consortium"/>
    <x v="12"/>
    <s v="Other"/>
    <s v="WIA Title II 2014 (All Grantees)"/>
    <n v="187035"/>
  </r>
  <r>
    <s v="Contra Costa"/>
    <x v="183"/>
    <x v="2"/>
    <n v="3"/>
    <x v="11"/>
    <s v="Contra Costa Consortium"/>
    <x v="82"/>
    <s v="AEBG Block Grant Funding"/>
    <s v="MOE"/>
    <n v="1312234"/>
  </r>
  <r>
    <s v="Contra Costa"/>
    <x v="183"/>
    <x v="2"/>
    <n v="3"/>
    <x v="11"/>
    <s v="Contra Costa Consortium"/>
    <x v="8"/>
    <s v="Other"/>
    <s v="Adult Perkins K-12/COE/JPA"/>
    <n v="28527"/>
  </r>
  <r>
    <s v="Contra Costa"/>
    <x v="183"/>
    <x v="2"/>
    <n v="3"/>
    <x v="11"/>
    <s v="Contra Costa Consortium"/>
    <x v="80"/>
    <s v="CalWORKS"/>
    <s v="CalWORKS Adult/ROC/P"/>
    <n v="4274"/>
  </r>
  <r>
    <s v="Contra Costa"/>
    <x v="183"/>
    <x v="2"/>
    <n v="3"/>
    <x v="11"/>
    <s v="Contra Costa Consortium"/>
    <x v="12"/>
    <s v="Other"/>
    <s v="WIA Title II 2014 (All Grantees)"/>
    <n v="67681"/>
  </r>
  <r>
    <s v="Contra Costa"/>
    <x v="184"/>
    <x v="2"/>
    <n v="3"/>
    <x v="11"/>
    <s v="Contra Costa Consortium"/>
    <x v="82"/>
    <s v="AEBG Block Grant Funding"/>
    <s v="MOE"/>
    <n v="3199884"/>
  </r>
  <r>
    <s v="Contra Costa"/>
    <x v="184"/>
    <x v="2"/>
    <n v="3"/>
    <x v="11"/>
    <s v="Contra Costa Consortium"/>
    <x v="8"/>
    <s v="Other"/>
    <s v="Adult Perkins K-12/COE/JPA"/>
    <n v="39909"/>
  </r>
  <r>
    <s v="Contra Costa"/>
    <x v="184"/>
    <x v="2"/>
    <n v="3"/>
    <x v="11"/>
    <s v="Contra Costa Consortium"/>
    <x v="80"/>
    <s v="CalWORKS"/>
    <s v="CalWORKS Adult/ROC/P"/>
    <n v="42545"/>
  </r>
  <r>
    <s v="Contra Costa"/>
    <x v="184"/>
    <x v="2"/>
    <n v="3"/>
    <x v="11"/>
    <s v="Contra Costa Consortium"/>
    <x v="12"/>
    <s v="Other"/>
    <s v="WIA Title II 2014 (All Grantees)"/>
    <n v="597514"/>
  </r>
  <r>
    <s v="Contra Costa"/>
    <x v="185"/>
    <x v="2"/>
    <n v="3"/>
    <x v="11"/>
    <s v="Contra Costa Consortium"/>
    <x v="8"/>
    <s v="Other"/>
    <s v="Adult Perkins K-12/COE/JPA"/>
    <n v="71209"/>
  </r>
  <r>
    <s v="Contra Costa"/>
    <x v="185"/>
    <x v="2"/>
    <n v="3"/>
    <x v="11"/>
    <s v="Contra Costa Consortium"/>
    <x v="80"/>
    <s v="CalWORKS"/>
    <s v="CalWORKS Adult/ROC/P"/>
    <n v="37573"/>
  </r>
  <r>
    <s v="Contra Costa"/>
    <x v="185"/>
    <x v="2"/>
    <n v="3"/>
    <x v="11"/>
    <s v="Contra Costa Consortium"/>
    <x v="82"/>
    <s v="AEBG Block Grant Funding"/>
    <s v="MOE"/>
    <n v="2281968"/>
  </r>
  <r>
    <s v="Contra Costa"/>
    <x v="185"/>
    <x v="2"/>
    <n v="3"/>
    <x v="11"/>
    <s v="Contra Costa Consortium"/>
    <x v="12"/>
    <s v="Other"/>
    <s v="WIA Title II 2014 (All Grantees)"/>
    <n v="349248"/>
  </r>
  <r>
    <s v="Contra Costa"/>
    <x v="186"/>
    <x v="2"/>
    <n v="3"/>
    <x v="11"/>
    <s v="Contra Costa Consortium"/>
    <x v="80"/>
    <s v="CalWORKS"/>
    <s v="CalWORKS Adult/ROC/P"/>
    <n v="40375"/>
  </r>
  <r>
    <s v="Contra Costa"/>
    <x v="186"/>
    <x v="2"/>
    <n v="3"/>
    <x v="11"/>
    <s v="Contra Costa Consortium"/>
    <x v="82"/>
    <s v="AEBG Block Grant Funding"/>
    <s v="MOE"/>
    <n v="2195729"/>
  </r>
  <r>
    <s v="Contra Costa"/>
    <x v="186"/>
    <x v="2"/>
    <n v="3"/>
    <x v="11"/>
    <s v="Contra Costa Consortium"/>
    <x v="12"/>
    <s v="Other"/>
    <s v="WIA Title II 2014 (All Grantees)"/>
    <n v="444575"/>
  </r>
  <r>
    <s v="Contra Costa"/>
    <x v="186"/>
    <x v="2"/>
    <n v="3"/>
    <x v="11"/>
    <s v="Contra Costa Consortium"/>
    <x v="8"/>
    <s v="Other"/>
    <s v="Adult Perkins K-12/COE/JPA"/>
    <n v="5253"/>
  </r>
  <r>
    <s v="Riverside"/>
    <x v="187"/>
    <x v="2"/>
    <n v="3"/>
    <x v="13"/>
    <s v="Desert Consortium"/>
    <x v="82"/>
    <s v="AEBG Block Grant Funding"/>
    <s v="MOE"/>
    <n v="933933"/>
  </r>
  <r>
    <s v="Riverside"/>
    <x v="187"/>
    <x v="2"/>
    <n v="3"/>
    <x v="13"/>
    <s v="Desert Consortium"/>
    <x v="80"/>
    <s v="CalWORKS"/>
    <s v="CalWORKS Adult/ROC/P"/>
    <n v="17872"/>
  </r>
  <r>
    <s v="Riverside"/>
    <x v="187"/>
    <x v="2"/>
    <n v="3"/>
    <x v="13"/>
    <s v="Desert Consortium"/>
    <x v="12"/>
    <s v="Other"/>
    <s v="WIA Title II 2014 (All Grantees)"/>
    <n v="369815"/>
  </r>
  <r>
    <s v="Los Angeles"/>
    <x v="188"/>
    <x v="2"/>
    <n v="3"/>
    <x v="14"/>
    <s v="South Bay Consortium (El Camino)"/>
    <x v="82"/>
    <s v="AEBG Block Grant Funding"/>
    <s v="MOE"/>
    <n v="309085"/>
  </r>
  <r>
    <s v="Los Angeles"/>
    <x v="189"/>
    <x v="2"/>
    <n v="3"/>
    <x v="14"/>
    <s v="South Bay Consortium (El Camino)"/>
    <x v="8"/>
    <s v="Other"/>
    <s v="Adult Perkins K-12/COE/JPA"/>
    <n v="16051"/>
  </r>
  <r>
    <s v="Los Angeles"/>
    <x v="189"/>
    <x v="2"/>
    <n v="3"/>
    <x v="14"/>
    <s v="South Bay Consortium (El Camino)"/>
    <x v="80"/>
    <s v="CalWORKS"/>
    <s v="CalWORKS Adult/ROC/P"/>
    <n v="6869"/>
  </r>
  <r>
    <s v="Los Angeles"/>
    <x v="189"/>
    <x v="2"/>
    <n v="3"/>
    <x v="14"/>
    <s v="South Bay Consortium (El Camino)"/>
    <x v="82"/>
    <s v="AEBG Block Grant Funding"/>
    <s v="MOE"/>
    <n v="701489"/>
  </r>
  <r>
    <s v="Los Angeles"/>
    <x v="189"/>
    <x v="2"/>
    <n v="3"/>
    <x v="14"/>
    <s v="South Bay Consortium (El Camino)"/>
    <x v="12"/>
    <s v="Other"/>
    <s v="WIA Title II 2014 (All Grantees)"/>
    <n v="138249"/>
  </r>
  <r>
    <s v="Los Angeles"/>
    <x v="190"/>
    <x v="2"/>
    <n v="3"/>
    <x v="14"/>
    <s v="South Bay Consortium (El Camino)"/>
    <x v="82"/>
    <s v="AEBG Block Grant Funding"/>
    <s v="MOE"/>
    <n v="2829829"/>
  </r>
  <r>
    <s v="Los Angeles"/>
    <x v="190"/>
    <x v="2"/>
    <n v="3"/>
    <x v="14"/>
    <s v="South Bay Consortium (El Camino)"/>
    <x v="12"/>
    <s v="Other"/>
    <s v="WIA Title II 2014 (All Grantees)"/>
    <n v="240184"/>
  </r>
  <r>
    <s v="Los Angeles"/>
    <x v="191"/>
    <x v="2"/>
    <n v="3"/>
    <x v="14"/>
    <s v="South Bay Consortium (El Camino)"/>
    <x v="82"/>
    <s v="AEBG Block Grant Funding"/>
    <s v="MOE"/>
    <n v="3597302"/>
  </r>
  <r>
    <s v="Los Angeles"/>
    <x v="191"/>
    <x v="2"/>
    <n v="3"/>
    <x v="14"/>
    <s v="South Bay Consortium (El Camino)"/>
    <x v="12"/>
    <s v="Other"/>
    <s v="WIA Title II 2014 (All Grantees)"/>
    <n v="623137"/>
  </r>
  <r>
    <s v="Santa Clara "/>
    <x v="192"/>
    <x v="2"/>
    <n v="3"/>
    <x v="16"/>
    <s v="Foothill-Deanza Consortium"/>
    <x v="82"/>
    <s v="AEBG Block Grant Funding"/>
    <s v="MOE"/>
    <n v="2588972"/>
  </r>
  <r>
    <s v="Santa Clara "/>
    <x v="192"/>
    <x v="2"/>
    <n v="3"/>
    <x v="16"/>
    <s v="Foothill-Deanza Consortium"/>
    <x v="80"/>
    <s v="CalWORKS"/>
    <s v="CalWORKS Adult/ROC/P"/>
    <n v="1238"/>
  </r>
  <r>
    <s v="Santa Clara "/>
    <x v="192"/>
    <x v="2"/>
    <n v="3"/>
    <x v="16"/>
    <s v="Foothill-Deanza Consortium"/>
    <x v="12"/>
    <s v="Other"/>
    <s v="WIA Title II 2014 (All Grantees)"/>
    <n v="254330"/>
  </r>
  <r>
    <s v="Santa Clara "/>
    <x v="192"/>
    <x v="2"/>
    <n v="3"/>
    <x v="16"/>
    <s v="Foothill-Deanza Consortium"/>
    <x v="8"/>
    <s v="Other"/>
    <s v="Adult Perkins K-12/COE/JPA"/>
    <n v="22253"/>
  </r>
  <r>
    <s v="Santa Clara "/>
    <x v="193"/>
    <x v="2"/>
    <n v="3"/>
    <x v="16"/>
    <s v="Foothill-Deanza Consortium"/>
    <x v="8"/>
    <s v="Other"/>
    <s v="Adult Perkins K-12/COE/JPA"/>
    <n v="17656"/>
  </r>
  <r>
    <s v="Santa Clara "/>
    <x v="193"/>
    <x v="2"/>
    <n v="3"/>
    <x v="16"/>
    <s v="Foothill-Deanza Consortium"/>
    <x v="82"/>
    <s v="AEBG Block Grant Funding"/>
    <s v="MOE"/>
    <n v="3199895"/>
  </r>
  <r>
    <s v="Santa Clara "/>
    <x v="193"/>
    <x v="2"/>
    <n v="3"/>
    <x v="16"/>
    <s v="Foothill-Deanza Consortium"/>
    <x v="80"/>
    <s v="CalWORKS"/>
    <s v="CalWORKS Adult/ROC/P"/>
    <n v="12372"/>
  </r>
  <r>
    <s v="Santa Clara "/>
    <x v="193"/>
    <x v="2"/>
    <n v="3"/>
    <x v="16"/>
    <s v="Foothill-Deanza Consortium"/>
    <x v="12"/>
    <s v="Other"/>
    <s v="WIA Title II 2014 (All Grantees)"/>
    <n v="243783"/>
  </r>
  <r>
    <s v="Santa Clara "/>
    <x v="194"/>
    <x v="2"/>
    <n v="3"/>
    <x v="16"/>
    <s v="Foothill-Deanza Consortium"/>
    <x v="82"/>
    <s v="AEBG Block Grant Funding"/>
    <s v="MOE"/>
    <n v="1283035"/>
  </r>
  <r>
    <s v="Santa Clara "/>
    <x v="194"/>
    <x v="2"/>
    <n v="3"/>
    <x v="16"/>
    <s v="Foothill-Deanza Consortium"/>
    <x v="12"/>
    <s v="Other"/>
    <s v="WIA Title II 2014 (All Grantees)"/>
    <n v="216825"/>
  </r>
  <r>
    <s v="Santa Clara "/>
    <x v="195"/>
    <x v="2"/>
    <n v="3"/>
    <x v="17"/>
    <s v="Gavilan Consortium"/>
    <x v="82"/>
    <s v="AEBG Block Grant Funding"/>
    <s v="MOE"/>
    <n v="169014"/>
  </r>
  <r>
    <s v="Santa Clara "/>
    <x v="196"/>
    <x v="2"/>
    <n v="3"/>
    <x v="17"/>
    <s v="Gavilan Consortium"/>
    <x v="82"/>
    <s v="AEBG Block Grant Funding"/>
    <s v="MOE"/>
    <n v="408675"/>
  </r>
  <r>
    <s v="Santa Clara "/>
    <x v="196"/>
    <x v="2"/>
    <n v="3"/>
    <x v="17"/>
    <s v="Gavilan Consortium"/>
    <x v="80"/>
    <s v="CalWORKS"/>
    <s v="CalWORKS Adult/ROC/P"/>
    <n v="16084"/>
  </r>
  <r>
    <s v="Santa Clara "/>
    <x v="196"/>
    <x v="2"/>
    <n v="3"/>
    <x v="17"/>
    <s v="Gavilan Consortium"/>
    <x v="12"/>
    <s v="Other"/>
    <s v="WIA Title II 2014 (All Grantees)"/>
    <n v="111593"/>
  </r>
  <r>
    <s v="San Benito"/>
    <x v="197"/>
    <x v="2"/>
    <n v="3"/>
    <x v="17"/>
    <s v="Gavilan Consortium"/>
    <x v="82"/>
    <s v="AEBG Block Grant Funding"/>
    <s v="MOE"/>
    <n v="17808"/>
  </r>
  <r>
    <s v="San Diego"/>
    <x v="198"/>
    <x v="2"/>
    <n v="3"/>
    <x v="19"/>
    <s v="San Diego East Region Adult Education Consortium (Grossmont-Cuyamaca)"/>
    <x v="83"/>
    <s v="Other"/>
    <s v="Adult Correctional Funds (K-12 Only)"/>
    <n v="1726017"/>
  </r>
  <r>
    <s v="San Diego"/>
    <x v="198"/>
    <x v="2"/>
    <n v="3"/>
    <x v="19"/>
    <s v="San Diego East Region Adult Education Consortium (Grossmont-Cuyamaca)"/>
    <x v="82"/>
    <s v="AEBG Block Grant Funding"/>
    <s v="MOE"/>
    <n v="6282509"/>
  </r>
  <r>
    <s v="San Diego"/>
    <x v="198"/>
    <x v="2"/>
    <n v="3"/>
    <x v="19"/>
    <s v="San Diego East Region Adult Education Consortium (Grossmont-Cuyamaca)"/>
    <x v="7"/>
    <s v="Other"/>
    <s v="SSSP NonCredit"/>
    <n v="20234"/>
  </r>
  <r>
    <s v="San Diego"/>
    <x v="198"/>
    <x v="2"/>
    <n v="3"/>
    <x v="19"/>
    <s v="San Diego East Region Adult Education Consortium (Grossmont-Cuyamaca)"/>
    <x v="8"/>
    <s v="Other"/>
    <s v="Adult Perkins K-12/COE/JPA"/>
    <n v="204507"/>
  </r>
  <r>
    <s v="San Diego"/>
    <x v="198"/>
    <x v="2"/>
    <n v="3"/>
    <x v="19"/>
    <s v="San Diego East Region Adult Education Consortium (Grossmont-Cuyamaca)"/>
    <x v="80"/>
    <s v="CalWORKS"/>
    <s v="CalWORKS Adult/ROC/P"/>
    <n v="114664"/>
  </r>
  <r>
    <s v="San Diego"/>
    <x v="198"/>
    <x v="2"/>
    <n v="3"/>
    <x v="19"/>
    <s v="San Diego East Region Adult Education Consortium (Grossmont-Cuyamaca)"/>
    <x v="12"/>
    <s v="Other"/>
    <s v="WIA Title II 2014 (All Grantees)"/>
    <n v="1111539"/>
  </r>
  <r>
    <s v="San Diego"/>
    <x v="199"/>
    <x v="2"/>
    <n v="3"/>
    <x v="19"/>
    <s v="San Diego East Region Adult Education Consortium (Grossmont-Cuyamaca)"/>
    <x v="82"/>
    <s v="AEBG Block Grant Funding"/>
    <s v="MOE"/>
    <n v="8267"/>
  </r>
  <r>
    <s v="Monterey"/>
    <x v="200"/>
    <x v="2"/>
    <n v="3"/>
    <x v="20"/>
    <s v="Salinas Valley Consortium"/>
    <x v="82"/>
    <s v="AEBG Block Grant Funding"/>
    <s v="MOE"/>
    <n v="106378"/>
  </r>
  <r>
    <s v="Monterey"/>
    <x v="201"/>
    <x v="2"/>
    <n v="3"/>
    <x v="20"/>
    <s v="Salinas Valley Consortium"/>
    <x v="82"/>
    <s v="AEBG Block Grant Funding"/>
    <s v="MOE"/>
    <n v="247627"/>
  </r>
  <r>
    <s v="Monterey"/>
    <x v="202"/>
    <x v="2"/>
    <n v="3"/>
    <x v="20"/>
    <s v="Salinas Valley Consortium"/>
    <x v="83"/>
    <s v="Other"/>
    <s v="Adult Correctional Funds (K-12 Only)"/>
    <n v="8590"/>
  </r>
  <r>
    <s v="Monterey"/>
    <x v="202"/>
    <x v="2"/>
    <n v="3"/>
    <x v="20"/>
    <s v="Salinas Valley Consortium"/>
    <x v="82"/>
    <s v="AEBG Block Grant Funding"/>
    <s v="MOE"/>
    <n v="1185285"/>
  </r>
  <r>
    <s v="Monterey"/>
    <x v="202"/>
    <x v="2"/>
    <n v="3"/>
    <x v="20"/>
    <s v="Salinas Valley Consortium"/>
    <x v="80"/>
    <s v="CalWORKS"/>
    <s v="CalWORKS Adult/ROC/P"/>
    <n v="27027"/>
  </r>
  <r>
    <s v="Monterey"/>
    <x v="202"/>
    <x v="2"/>
    <n v="3"/>
    <x v="20"/>
    <s v="Salinas Valley Consortium"/>
    <x v="12"/>
    <s v="Other"/>
    <s v="WIA Title II 2014 (All Grantees)"/>
    <n v="444467"/>
  </r>
  <r>
    <s v="Monterey"/>
    <x v="203"/>
    <x v="2"/>
    <n v="3"/>
    <x v="20"/>
    <s v="Salinas Valley Consortium"/>
    <x v="82"/>
    <s v="AEBG Block Grant Funding"/>
    <s v="MOE"/>
    <n v="194661"/>
  </r>
  <r>
    <s v="Monterey"/>
    <x v="203"/>
    <x v="2"/>
    <n v="3"/>
    <x v="20"/>
    <s v="Salinas Valley Consortium"/>
    <x v="12"/>
    <s v="Other"/>
    <s v="WIA Title II 2014 (All Grantees)"/>
    <n v="20452"/>
  </r>
  <r>
    <s v="Monterey"/>
    <x v="204"/>
    <x v="2"/>
    <n v="3"/>
    <x v="20"/>
    <s v="Salinas Valley Consortium"/>
    <x v="80"/>
    <s v="CalWORKS"/>
    <s v="CalWORKS Adult/ROC/P"/>
    <n v="47606"/>
  </r>
  <r>
    <s v="Imperial"/>
    <x v="205"/>
    <x v="2"/>
    <n v="3"/>
    <x v="21"/>
    <s v="Imperial County Consortium"/>
    <x v="82"/>
    <s v="AEBG Block Grant Funding"/>
    <s v="MOE"/>
    <n v="23795"/>
  </r>
  <r>
    <s v="Imperial "/>
    <x v="205"/>
    <x v="2"/>
    <n v="3"/>
    <x v="21"/>
    <s v="Imperial County Consortium"/>
    <x v="12"/>
    <s v="Other"/>
    <s v="WIA Title II 2014 (All Grantees)"/>
    <n v="41347"/>
  </r>
  <r>
    <s v="Imperial"/>
    <x v="206"/>
    <x v="2"/>
    <n v="3"/>
    <x v="21"/>
    <s v="Imperial County Consortium"/>
    <x v="82"/>
    <s v="AEBG Block Grant Funding"/>
    <s v="MOE"/>
    <n v="200614"/>
  </r>
  <r>
    <s v="Imperial"/>
    <x v="206"/>
    <x v="2"/>
    <n v="3"/>
    <x v="21"/>
    <s v="Imperial County Consortium"/>
    <x v="80"/>
    <s v="CalWORKS"/>
    <s v="CalWORKS Adult/ROC/P"/>
    <n v="115"/>
  </r>
  <r>
    <s v="Imperial "/>
    <x v="206"/>
    <x v="2"/>
    <n v="3"/>
    <x v="21"/>
    <s v="Imperial County Consortium"/>
    <x v="12"/>
    <s v="Other"/>
    <s v="WIA Title II 2014 (All Grantees)"/>
    <n v="53470"/>
  </r>
  <r>
    <s v="Imperial"/>
    <x v="207"/>
    <x v="2"/>
    <n v="3"/>
    <x v="21"/>
    <s v="Imperial County Consortium"/>
    <x v="82"/>
    <s v="AEBG Block Grant Funding"/>
    <s v="MOE"/>
    <n v="398565"/>
  </r>
  <r>
    <s v="Imperial"/>
    <x v="207"/>
    <x v="2"/>
    <n v="3"/>
    <x v="21"/>
    <s v="Imperial County Consortium"/>
    <x v="80"/>
    <s v="CalWORKS"/>
    <s v="CalWORKS Adult/ROC/P"/>
    <n v="66828"/>
  </r>
  <r>
    <s v="Imperial "/>
    <x v="207"/>
    <x v="2"/>
    <n v="3"/>
    <x v="21"/>
    <s v="Imperial County Consortium"/>
    <x v="12"/>
    <s v="Other"/>
    <s v="WIA Title II 2014 (All Grantees)"/>
    <n v="127561"/>
  </r>
  <r>
    <s v="Imperial"/>
    <x v="208"/>
    <x v="2"/>
    <n v="3"/>
    <x v="21"/>
    <s v="Imperial County Consortium"/>
    <x v="82"/>
    <s v="AEBG Block Grant Funding"/>
    <s v="MOE"/>
    <n v="127274"/>
  </r>
  <r>
    <s v="Imperial "/>
    <x v="208"/>
    <x v="2"/>
    <n v="3"/>
    <x v="21"/>
    <s v="Imperial County Consortium"/>
    <x v="12"/>
    <s v="Other"/>
    <s v="WIA Title II 2014 (All Grantees)"/>
    <n v="21973"/>
  </r>
  <r>
    <s v="Imperial"/>
    <x v="209"/>
    <x v="2"/>
    <n v="3"/>
    <x v="21"/>
    <s v="Imperial County Consortium"/>
    <x v="82"/>
    <s v="AEBG Block Grant Funding"/>
    <s v="MOE"/>
    <n v="12229"/>
  </r>
  <r>
    <s v="Imperial"/>
    <x v="210"/>
    <x v="2"/>
    <n v="3"/>
    <x v="21"/>
    <s v="Imperial County Consortium"/>
    <x v="82"/>
    <s v="AEBG Block Grant Funding"/>
    <s v="MOE"/>
    <n v="23934"/>
  </r>
  <r>
    <s v="Kern"/>
    <x v="211"/>
    <x v="2"/>
    <n v="3"/>
    <x v="22"/>
    <s v="Kern Consortium"/>
    <x v="12"/>
    <s v="Other"/>
    <s v="WIA Title II 2014 (All Grantees)"/>
    <n v="201309"/>
  </r>
  <r>
    <s v="Kern"/>
    <x v="211"/>
    <x v="2"/>
    <n v="3"/>
    <x v="22"/>
    <s v="Kern Consortium"/>
    <x v="82"/>
    <s v="AEBG Block Grant Funding"/>
    <s v="MOE"/>
    <n v="996025"/>
  </r>
  <r>
    <s v="Kern"/>
    <x v="211"/>
    <x v="2"/>
    <n v="3"/>
    <x v="22"/>
    <s v="Kern Consortium"/>
    <x v="80"/>
    <s v="CalWORKS"/>
    <s v="CalWORKS Adult/ROC/P"/>
    <n v="3128"/>
  </r>
  <r>
    <s v="Kern"/>
    <x v="211"/>
    <x v="2"/>
    <n v="3"/>
    <x v="22"/>
    <s v="Kern Consortium"/>
    <x v="8"/>
    <s v="Other"/>
    <s v="Adult Perkins K-12/COE/JPA"/>
    <n v="3210"/>
  </r>
  <r>
    <s v="Kern"/>
    <x v="212"/>
    <x v="2"/>
    <n v="3"/>
    <x v="22"/>
    <s v="Kern Consortium"/>
    <x v="83"/>
    <s v="Other"/>
    <s v="Adult Correctional Funds (K-12 Only)"/>
    <n v="840563"/>
  </r>
  <r>
    <s v="Kern"/>
    <x v="212"/>
    <x v="2"/>
    <n v="3"/>
    <x v="22"/>
    <s v="Kern Consortium"/>
    <x v="82"/>
    <s v="AEBG Block Grant Funding"/>
    <s v="MOE"/>
    <n v="8790051"/>
  </r>
  <r>
    <s v="Kern"/>
    <x v="212"/>
    <x v="2"/>
    <n v="3"/>
    <x v="22"/>
    <s v="Kern Consortium"/>
    <x v="8"/>
    <s v="Other"/>
    <s v="Adult Perkins K-12/COE/JPA"/>
    <n v="85728"/>
  </r>
  <r>
    <s v="Kern"/>
    <x v="212"/>
    <x v="2"/>
    <n v="3"/>
    <x v="22"/>
    <s v="Kern Consortium"/>
    <x v="80"/>
    <s v="CalWORKS"/>
    <s v="CalWORKS Adult/ROC/P"/>
    <n v="220981"/>
  </r>
  <r>
    <s v="Kern"/>
    <x v="212"/>
    <x v="2"/>
    <n v="3"/>
    <x v="22"/>
    <s v="Kern Consortium"/>
    <x v="12"/>
    <s v="Other"/>
    <s v="WIA Title II 2014 (All Grantees)"/>
    <n v="1228066"/>
  </r>
  <r>
    <s v="Kern"/>
    <x v="213"/>
    <x v="2"/>
    <n v="3"/>
    <x v="22"/>
    <s v="Kern Consortium"/>
    <x v="82"/>
    <s v="AEBG Block Grant Funding"/>
    <s v="MOE"/>
    <n v="65511"/>
  </r>
  <r>
    <s v="Tulare"/>
    <x v="214"/>
    <x v="2"/>
    <n v="3"/>
    <x v="22"/>
    <s v="Kern Consortium"/>
    <x v="82"/>
    <s v="AEBG Block Grant Funding"/>
    <s v="MOE"/>
    <n v="1208787"/>
  </r>
  <r>
    <s v="Tulare"/>
    <x v="214"/>
    <x v="2"/>
    <n v="3"/>
    <x v="22"/>
    <s v="Kern Consortium"/>
    <x v="8"/>
    <s v="Other"/>
    <s v="Adult Perkins K-12/COE/JPA"/>
    <n v="26485"/>
  </r>
  <r>
    <s v="Tulare"/>
    <x v="214"/>
    <x v="2"/>
    <n v="3"/>
    <x v="22"/>
    <s v="Kern Consortium"/>
    <x v="80"/>
    <s v="CalWORKS"/>
    <s v="CalWORKS Adult/ROC/P"/>
    <n v="88909"/>
  </r>
  <r>
    <s v="Tulare"/>
    <x v="214"/>
    <x v="2"/>
    <n v="3"/>
    <x v="22"/>
    <s v="Kern Consortium"/>
    <x v="12"/>
    <s v="Other"/>
    <s v="WIA Title II 2014 (All Grantees)"/>
    <n v="132969"/>
  </r>
  <r>
    <s v="Kern"/>
    <x v="215"/>
    <x v="2"/>
    <n v="3"/>
    <x v="22"/>
    <s v="Kern Consortium"/>
    <x v="82"/>
    <s v="AEBG Block Grant Funding"/>
    <s v="MOE"/>
    <n v="127750"/>
  </r>
  <r>
    <s v="Kern"/>
    <x v="216"/>
    <x v="2"/>
    <n v="3"/>
    <x v="22"/>
    <s v="Kern Consortium"/>
    <x v="82"/>
    <s v="AEBG Block Grant Funding"/>
    <s v="MOE"/>
    <n v="45836"/>
  </r>
  <r>
    <s v="Kern"/>
    <x v="217"/>
    <x v="2"/>
    <n v="3"/>
    <x v="22"/>
    <s v="Kern Consortium"/>
    <x v="82"/>
    <s v="AEBG Block Grant Funding"/>
    <s v="MOE"/>
    <n v="50520"/>
  </r>
  <r>
    <s v="Lassen"/>
    <x v="218"/>
    <x v="2"/>
    <n v="3"/>
    <x v="24"/>
    <s v="Lassen Consortium"/>
    <x v="82"/>
    <s v="AEBG Block Grant Funding"/>
    <s v="MOE"/>
    <n v="2139"/>
  </r>
  <r>
    <s v="Lassen"/>
    <x v="219"/>
    <x v="2"/>
    <n v="3"/>
    <x v="24"/>
    <s v="Lassen Consortium"/>
    <x v="82"/>
    <s v="AEBG Block Grant Funding"/>
    <s v="MOE"/>
    <n v="24941"/>
  </r>
  <r>
    <s v="Los Angeles"/>
    <x v="220"/>
    <x v="2"/>
    <n v="3"/>
    <x v="25"/>
    <s v="Long Beach Consortium"/>
    <x v="8"/>
    <s v="Other"/>
    <s v="Adult Perkins K-12/COE/JPA"/>
    <n v="25536"/>
  </r>
  <r>
    <s v="Los Angeles"/>
    <x v="220"/>
    <x v="2"/>
    <n v="3"/>
    <x v="25"/>
    <s v="Long Beach Consortium"/>
    <x v="82"/>
    <s v="AEBG Block Grant Funding"/>
    <s v="MOE"/>
    <n v="51976"/>
  </r>
  <r>
    <s v="Los Angeles"/>
    <x v="220"/>
    <x v="2"/>
    <n v="3"/>
    <x v="25"/>
    <s v="Long Beach Consortium"/>
    <x v="80"/>
    <s v="CalWORKS"/>
    <s v="CalWORKS Adult/ROC/P"/>
    <n v="17602"/>
  </r>
  <r>
    <s v="Los Angeles"/>
    <x v="220"/>
    <x v="2"/>
    <n v="3"/>
    <x v="25"/>
    <s v="Long Beach Consortium"/>
    <x v="12"/>
    <s v="Other"/>
    <s v="WIA Title II 2014 (All Grantees)"/>
    <n v="250867"/>
  </r>
  <r>
    <s v="Los Angeles"/>
    <x v="221"/>
    <x v="2"/>
    <n v="3"/>
    <x v="26"/>
    <s v="Los Angeles Consortium"/>
    <x v="82"/>
    <s v="AEBG Block Grant Funding"/>
    <s v="MOE"/>
    <n v="1686239"/>
  </r>
  <r>
    <s v="Los Angeles"/>
    <x v="221"/>
    <x v="2"/>
    <n v="3"/>
    <x v="26"/>
    <s v="Los Angeles Consortium"/>
    <x v="8"/>
    <s v="Other"/>
    <s v="Adult Perkins K-12/COE/JPA"/>
    <n v="36918"/>
  </r>
  <r>
    <s v="Los Angeles"/>
    <x v="221"/>
    <x v="2"/>
    <n v="3"/>
    <x v="26"/>
    <s v="Los Angeles Consortium"/>
    <x v="80"/>
    <s v="CalWORKS"/>
    <s v="CalWORKS Adult/ROC/P"/>
    <n v="73955"/>
  </r>
  <r>
    <s v="Los Angeles"/>
    <x v="221"/>
    <x v="2"/>
    <n v="3"/>
    <x v="26"/>
    <s v="Los Angeles Consortium"/>
    <x v="12"/>
    <s v="Other"/>
    <s v="WIA Title II 2014 (All Grantees)"/>
    <n v="493492"/>
  </r>
  <r>
    <s v="Los Angeles"/>
    <x v="222"/>
    <x v="2"/>
    <n v="3"/>
    <x v="26"/>
    <s v="Los Angeles Consortium"/>
    <x v="82"/>
    <s v="AEBG Block Grant Funding"/>
    <s v="MOE"/>
    <n v="1051825"/>
  </r>
  <r>
    <s v="Los Angeles"/>
    <x v="222"/>
    <x v="2"/>
    <n v="3"/>
    <x v="26"/>
    <s v="Los Angeles Consortium"/>
    <x v="12"/>
    <s v="Other"/>
    <s v="WIA Title II 2014 (All Grantees)"/>
    <n v="257300"/>
  </r>
  <r>
    <s v="Los Angeles"/>
    <x v="223"/>
    <x v="2"/>
    <n v="3"/>
    <x v="26"/>
    <s v="Los Angeles Consortium"/>
    <x v="82"/>
    <s v="AEBG Block Grant Funding"/>
    <s v="MOE"/>
    <n v="77485987"/>
  </r>
  <r>
    <s v="Los Angeles"/>
    <x v="223"/>
    <x v="2"/>
    <n v="3"/>
    <x v="26"/>
    <s v="Los Angeles Consortium"/>
    <x v="80"/>
    <s v="CalWORKS"/>
    <s v="CalWORKS Adult/ROC/P"/>
    <n v="1734997"/>
  </r>
  <r>
    <s v="Los Angeles"/>
    <x v="223"/>
    <x v="2"/>
    <n v="3"/>
    <x v="26"/>
    <s v="Los Angeles Consortium"/>
    <x v="12"/>
    <s v="Other"/>
    <s v="WIA Title II 2014 (All Grantees)"/>
    <n v="11354993"/>
  </r>
  <r>
    <s v="Los Angeles"/>
    <x v="223"/>
    <x v="2"/>
    <n v="3"/>
    <x v="26"/>
    <s v="Los Angeles Consortium"/>
    <x v="8"/>
    <s v="Other"/>
    <s v="Adult Perkins K-12/COE/JPA"/>
    <n v="67926"/>
  </r>
  <r>
    <s v="Los Angeles"/>
    <x v="224"/>
    <x v="2"/>
    <n v="3"/>
    <x v="26"/>
    <s v="Los Angeles Consortium"/>
    <x v="80"/>
    <s v="CalWORKS"/>
    <s v="CalWORKS Adult/ROC/P"/>
    <n v="143723"/>
  </r>
  <r>
    <s v="Los Angeles"/>
    <x v="224"/>
    <x v="2"/>
    <n v="3"/>
    <x v="26"/>
    <s v="Los Angeles Consortium"/>
    <x v="82"/>
    <s v="AEBG Block Grant Funding"/>
    <s v="MOE"/>
    <n v="12355002"/>
  </r>
  <r>
    <s v="Los Angeles"/>
    <x v="224"/>
    <x v="2"/>
    <n v="3"/>
    <x v="26"/>
    <s v="Los Angeles Consortium"/>
    <x v="12"/>
    <s v="Other"/>
    <s v="WIA Title II 2014 (All Grantees)"/>
    <n v="1615348"/>
  </r>
  <r>
    <s v="Los Angeles"/>
    <x v="224"/>
    <x v="2"/>
    <n v="3"/>
    <x v="26"/>
    <s v="Los Angeles Consortium"/>
    <x v="8"/>
    <s v="Other"/>
    <s v="Adult Perkins K-12/COE/JPA"/>
    <n v="86385"/>
  </r>
  <r>
    <s v="Los Angeles"/>
    <x v="225"/>
    <x v="2"/>
    <n v="3"/>
    <x v="26"/>
    <s v="Los Angeles Consortium"/>
    <x v="82"/>
    <s v="AEBG Block Grant Funding"/>
    <s v="MOE"/>
    <n v="45278"/>
  </r>
  <r>
    <s v="Amador"/>
    <x v="226"/>
    <x v="2"/>
    <n v="3"/>
    <x v="27"/>
    <s v="Capital Regional Consortium"/>
    <x v="83"/>
    <s v="Other"/>
    <s v="Adult Correctional Funds (K-12 Only)"/>
    <n v="4816"/>
  </r>
  <r>
    <s v="Amador"/>
    <x v="226"/>
    <x v="2"/>
    <n v="3"/>
    <x v="27"/>
    <s v="Capital Regional Consortium"/>
    <x v="82"/>
    <s v="AEBG Block Grant Funding"/>
    <s v="MOE"/>
    <n v="80997"/>
  </r>
  <r>
    <s v="Sacramento"/>
    <x v="227"/>
    <x v="2"/>
    <n v="3"/>
    <x v="27"/>
    <s v="Capital Regional Consortium"/>
    <x v="82"/>
    <s v="AEBG Block Grant Funding"/>
    <s v="MOE"/>
    <n v="81978"/>
  </r>
  <r>
    <s v="Sacramento"/>
    <x v="227"/>
    <x v="2"/>
    <n v="3"/>
    <x v="27"/>
    <s v="Capital Regional Consortium"/>
    <x v="80"/>
    <s v="CalWORKS"/>
    <s v="CalWORKS Adult/ROC/P"/>
    <n v="4211"/>
  </r>
  <r>
    <s v="Sacramento"/>
    <x v="227"/>
    <x v="2"/>
    <n v="3"/>
    <x v="27"/>
    <s v="Capital Regional Consortium"/>
    <x v="12"/>
    <s v="Other"/>
    <s v="WIA Title II 2014 (All Grantees)"/>
    <n v="23267"/>
  </r>
  <r>
    <s v="Yolo"/>
    <x v="228"/>
    <x v="2"/>
    <n v="3"/>
    <x v="27"/>
    <s v="Capital Regional Consortium"/>
    <x v="82"/>
    <s v="AEBG Block Grant Funding"/>
    <s v="MOE"/>
    <n v="86173"/>
  </r>
  <r>
    <s v="Yolo"/>
    <x v="228"/>
    <x v="2"/>
    <n v="3"/>
    <x v="27"/>
    <s v="Capital Regional Consortium"/>
    <x v="80"/>
    <s v="CalWORKS"/>
    <s v="CalWORKS Adult/ROC/P"/>
    <n v="7608"/>
  </r>
  <r>
    <s v="El Dorado"/>
    <x v="229"/>
    <x v="2"/>
    <n v="3"/>
    <x v="27"/>
    <s v="Capital Regional Consortium"/>
    <x v="83"/>
    <s v="Other"/>
    <s v="Adult Correctional Funds (K-12 Only)"/>
    <n v="63303"/>
  </r>
  <r>
    <s v="Sacramento"/>
    <x v="230"/>
    <x v="2"/>
    <n v="3"/>
    <x v="27"/>
    <s v="Capital Regional Consortium"/>
    <x v="83"/>
    <s v="Other"/>
    <s v="Adult Correctional Funds (K-12 Only)"/>
    <n v="785824"/>
  </r>
  <r>
    <s v="Sacramento"/>
    <x v="230"/>
    <x v="2"/>
    <n v="3"/>
    <x v="27"/>
    <s v="Capital Regional Consortium"/>
    <x v="82"/>
    <s v="AEBG Block Grant Funding"/>
    <s v="MOE"/>
    <n v="1307756"/>
  </r>
  <r>
    <s v="Sacramento"/>
    <x v="230"/>
    <x v="2"/>
    <n v="3"/>
    <x v="27"/>
    <s v="Capital Regional Consortium"/>
    <x v="80"/>
    <s v="CalWORKS"/>
    <s v="CalWORKS Adult/ROC/P"/>
    <n v="139855"/>
  </r>
  <r>
    <s v="Sacramento"/>
    <x v="230"/>
    <x v="2"/>
    <n v="3"/>
    <x v="27"/>
    <s v="Capital Regional Consortium"/>
    <x v="12"/>
    <s v="Other"/>
    <s v="WIA Title II 2014 (All Grantees)"/>
    <n v="642401"/>
  </r>
  <r>
    <s v="Sacramento"/>
    <x v="230"/>
    <x v="2"/>
    <n v="3"/>
    <x v="27"/>
    <s v="Capital Regional Consortium"/>
    <x v="8"/>
    <s v="Other"/>
    <s v="Adult Perkins K-12/COE/JPA"/>
    <n v="54428"/>
  </r>
  <r>
    <s v="Sacramento"/>
    <x v="231"/>
    <x v="2"/>
    <n v="3"/>
    <x v="27"/>
    <s v="Capital Regional Consortium"/>
    <x v="12"/>
    <s v="Other"/>
    <s v="WIA Title II 2014 (All Grantees)"/>
    <n v="197773"/>
  </r>
  <r>
    <s v="Sacramento"/>
    <x v="231"/>
    <x v="2"/>
    <n v="3"/>
    <x v="27"/>
    <s v="Capital Regional Consortium"/>
    <x v="80"/>
    <s v="CalWORKS"/>
    <s v="CalWORKS Adult/ROC/P"/>
    <n v="144525"/>
  </r>
  <r>
    <s v="Sacramento"/>
    <x v="231"/>
    <x v="2"/>
    <n v="3"/>
    <x v="27"/>
    <s v="Capital Regional Consortium"/>
    <x v="82"/>
    <s v="AEBG Block Grant Funding"/>
    <s v="MOE"/>
    <n v="309626"/>
  </r>
  <r>
    <s v="Sacramento"/>
    <x v="232"/>
    <x v="2"/>
    <n v="3"/>
    <x v="27"/>
    <s v="Capital Regional Consortium"/>
    <x v="82"/>
    <s v="AEBG Block Grant Funding"/>
    <s v="MOE"/>
    <n v="76428"/>
  </r>
  <r>
    <s v="Sacramento"/>
    <x v="233"/>
    <x v="2"/>
    <n v="3"/>
    <x v="27"/>
    <s v="Capital Regional Consortium"/>
    <x v="82"/>
    <s v="AEBG Block Grant Funding"/>
    <s v="MOE"/>
    <n v="64176"/>
  </r>
  <r>
    <s v="Sacramento"/>
    <x v="233"/>
    <x v="2"/>
    <n v="3"/>
    <x v="27"/>
    <s v="Capital Regional Consortium"/>
    <x v="80"/>
    <s v="CalWORKS"/>
    <s v="CalWORKS Adult/ROC/P"/>
    <n v="3163"/>
  </r>
  <r>
    <s v="Sacramento"/>
    <x v="234"/>
    <x v="2"/>
    <n v="3"/>
    <x v="27"/>
    <s v="Capital Regional Consortium"/>
    <x v="82"/>
    <s v="AEBG Block Grant Funding"/>
    <s v="MOE"/>
    <n v="23575"/>
  </r>
  <r>
    <s v="Sacramento"/>
    <x v="235"/>
    <x v="2"/>
    <n v="3"/>
    <x v="27"/>
    <s v="Capital Regional Consortium"/>
    <x v="80"/>
    <s v="CalWORKS"/>
    <s v="CalWORKS Adult/ROC/P"/>
    <n v="101983"/>
  </r>
  <r>
    <s v="Sacramento"/>
    <x v="235"/>
    <x v="2"/>
    <n v="3"/>
    <x v="27"/>
    <s v="Capital Regional Consortium"/>
    <x v="12"/>
    <s v="Other"/>
    <s v="WIA Title II 2014 (All Grantees)"/>
    <n v="233555"/>
  </r>
  <r>
    <s v="Sacramento"/>
    <x v="235"/>
    <x v="2"/>
    <n v="3"/>
    <x v="27"/>
    <s v="Capital Regional Consortium"/>
    <x v="8"/>
    <s v="Other"/>
    <s v="Adult Perkins K-12/COE/JPA"/>
    <n v="25536"/>
  </r>
  <r>
    <s v="Sacramento"/>
    <x v="236"/>
    <x v="2"/>
    <n v="3"/>
    <x v="27"/>
    <s v="Capital Regional Consortium"/>
    <x v="82"/>
    <s v="AEBG Block Grant Funding"/>
    <s v="MOE"/>
    <n v="826183"/>
  </r>
  <r>
    <s v="Sacramento"/>
    <x v="236"/>
    <x v="2"/>
    <n v="3"/>
    <x v="27"/>
    <s v="Capital Regional Consortium"/>
    <x v="80"/>
    <s v="CalWORKS"/>
    <s v="CalWORKS Adult/ROC/P"/>
    <n v="120702"/>
  </r>
  <r>
    <s v="Sacramento"/>
    <x v="236"/>
    <x v="2"/>
    <n v="3"/>
    <x v="27"/>
    <s v="Capital Regional Consortium"/>
    <x v="12"/>
    <s v="Other"/>
    <s v="WIA Title II 2014 (All Grantees)"/>
    <n v="337011"/>
  </r>
  <r>
    <s v="Sacramento"/>
    <x v="236"/>
    <x v="2"/>
    <n v="3"/>
    <x v="27"/>
    <s v="Capital Regional Consortium"/>
    <x v="8"/>
    <s v="Other"/>
    <s v="Adult Perkins K-12/COE/JPA"/>
    <n v="4524"/>
  </r>
  <r>
    <s v="Sacramento"/>
    <x v="237"/>
    <x v="2"/>
    <n v="3"/>
    <x v="27"/>
    <s v="Capital Regional Consortium"/>
    <x v="82"/>
    <s v="AEBG Block Grant Funding"/>
    <s v="MOE"/>
    <n v="1994706"/>
  </r>
  <r>
    <s v="Sacramento"/>
    <x v="237"/>
    <x v="2"/>
    <n v="3"/>
    <x v="27"/>
    <s v="Capital Regional Consortium"/>
    <x v="80"/>
    <s v="CalWORKS"/>
    <s v="CalWORKS Adult/ROC/P"/>
    <n v="67858"/>
  </r>
  <r>
    <s v="Sacramento"/>
    <x v="237"/>
    <x v="2"/>
    <n v="3"/>
    <x v="27"/>
    <s v="Capital Regional Consortium"/>
    <x v="12"/>
    <s v="Other"/>
    <s v="WIA Title II 2014 (All Grantees)"/>
    <n v="266324"/>
  </r>
  <r>
    <s v="Yolo"/>
    <x v="238"/>
    <x v="2"/>
    <n v="3"/>
    <x v="27"/>
    <s v="Capital Regional Consortium"/>
    <x v="82"/>
    <s v="AEBG Block Grant Funding"/>
    <s v="MOE"/>
    <n v="142989"/>
  </r>
  <r>
    <s v="Yolo"/>
    <x v="238"/>
    <x v="2"/>
    <n v="3"/>
    <x v="27"/>
    <s v="Capital Regional Consortium"/>
    <x v="80"/>
    <s v="CalWORKS"/>
    <s v="CalWORKS Adult/ROC/P"/>
    <n v="9130"/>
  </r>
  <r>
    <s v="Yolo"/>
    <x v="238"/>
    <x v="2"/>
    <n v="3"/>
    <x v="27"/>
    <s v="Capital Regional Consortium"/>
    <x v="12"/>
    <s v="Other"/>
    <s v="WIA Title II 2014 (All Grantees)"/>
    <n v="24387"/>
  </r>
  <r>
    <s v="Marin"/>
    <x v="239"/>
    <x v="2"/>
    <n v="3"/>
    <x v="28"/>
    <s v="Marin Consortium"/>
    <x v="82"/>
    <s v="AEBG Block Grant Funding"/>
    <s v="MOE"/>
    <n v="95144"/>
  </r>
  <r>
    <s v="Marin"/>
    <x v="239"/>
    <x v="2"/>
    <n v="3"/>
    <x v="28"/>
    <s v="Marin Consortium"/>
    <x v="80"/>
    <s v="CalWORKS"/>
    <s v="CalWORKS Adult/ROC/P"/>
    <n v="7321"/>
  </r>
  <r>
    <s v="Marin"/>
    <x v="240"/>
    <x v="2"/>
    <n v="3"/>
    <x v="28"/>
    <s v="Marin Consortium"/>
    <x v="82"/>
    <s v="AEBG Block Grant Funding"/>
    <s v="MOE"/>
    <n v="529161"/>
  </r>
  <r>
    <s v="Marin"/>
    <x v="240"/>
    <x v="2"/>
    <n v="3"/>
    <x v="28"/>
    <s v="Marin Consortium"/>
    <x v="80"/>
    <s v="CalWORKS"/>
    <s v="CalWORKS Adult/ROC/P"/>
    <n v="7504"/>
  </r>
  <r>
    <s v="Marin"/>
    <x v="240"/>
    <x v="2"/>
    <n v="3"/>
    <x v="28"/>
    <s v="Marin Consortium"/>
    <x v="12"/>
    <s v="Other"/>
    <s v="WIA Title II 2014 (All Grantees)"/>
    <n v="77521"/>
  </r>
  <r>
    <s v="Mendocino"/>
    <x v="241"/>
    <x v="2"/>
    <n v="3"/>
    <x v="29"/>
    <s v="Mendocino-Lake Consortium"/>
    <x v="82"/>
    <s v="AEBG Block Grant Funding"/>
    <s v="MOE"/>
    <n v="39017"/>
  </r>
  <r>
    <s v="Mendocino"/>
    <x v="241"/>
    <x v="2"/>
    <n v="3"/>
    <x v="29"/>
    <s v="Mendocino-Lake Consortium"/>
    <x v="80"/>
    <s v="CalWORKS"/>
    <s v="CalWORKS Adult/ROC/P"/>
    <n v="7360"/>
  </r>
  <r>
    <s v="Lake"/>
    <x v="242"/>
    <x v="2"/>
    <n v="3"/>
    <x v="29"/>
    <s v="Mendocino-Lake Consortium"/>
    <x v="82"/>
    <s v="AEBG Block Grant Funding"/>
    <s v="MOE"/>
    <n v="16181"/>
  </r>
  <r>
    <s v="Lake"/>
    <x v="242"/>
    <x v="2"/>
    <n v="3"/>
    <x v="29"/>
    <s v="Mendocino-Lake Consortium"/>
    <x v="80"/>
    <s v="CalWORKS"/>
    <s v="CalWORKS Adult/ROC/P"/>
    <n v="1588"/>
  </r>
  <r>
    <s v="Mendocino"/>
    <x v="243"/>
    <x v="2"/>
    <n v="3"/>
    <x v="29"/>
    <s v="Mendocino-Lake Consortium"/>
    <x v="83"/>
    <s v="Other"/>
    <s v="Adult Correctional Funds (K-12 Only)"/>
    <n v="29590"/>
  </r>
  <r>
    <s v="Mendocino"/>
    <x v="243"/>
    <x v="2"/>
    <n v="3"/>
    <x v="29"/>
    <s v="Mendocino-Lake Consortium"/>
    <x v="82"/>
    <s v="AEBG Block Grant Funding"/>
    <s v="MOE"/>
    <n v="594365"/>
  </r>
  <r>
    <s v="Mendocino"/>
    <x v="243"/>
    <x v="2"/>
    <n v="3"/>
    <x v="29"/>
    <s v="Mendocino-Lake Consortium"/>
    <x v="80"/>
    <s v="CalWORKS"/>
    <s v="CalWORKS Adult/ROC/P"/>
    <n v="18928"/>
  </r>
  <r>
    <s v="Lake"/>
    <x v="244"/>
    <x v="2"/>
    <n v="3"/>
    <x v="29"/>
    <s v="Mendocino-Lake Consortium"/>
    <x v="80"/>
    <s v="CalWORKS"/>
    <s v="CalWORKS Adult/ROC/P"/>
    <n v="1014"/>
  </r>
  <r>
    <s v="Merced"/>
    <x v="245"/>
    <x v="2"/>
    <n v="3"/>
    <x v="30"/>
    <s v="Merced Consortium"/>
    <x v="82"/>
    <s v="AEBG Block Grant Funding"/>
    <s v="MOE"/>
    <n v="12324"/>
  </r>
  <r>
    <s v="Merced"/>
    <x v="246"/>
    <x v="2"/>
    <n v="3"/>
    <x v="30"/>
    <s v="Merced Consortium"/>
    <x v="82"/>
    <s v="AEBG Block Grant Funding"/>
    <s v="MOE"/>
    <n v="58202"/>
  </r>
  <r>
    <s v="Merced"/>
    <x v="246"/>
    <x v="2"/>
    <n v="3"/>
    <x v="30"/>
    <s v="Merced Consortium"/>
    <x v="12"/>
    <s v="Other"/>
    <s v="WIA Title II 2014 (All Grantees)"/>
    <n v="11985"/>
  </r>
  <r>
    <s v="Merced"/>
    <x v="247"/>
    <x v="2"/>
    <n v="3"/>
    <x v="30"/>
    <s v="Merced Consortium"/>
    <x v="82"/>
    <s v="AEBG Block Grant Funding"/>
    <s v="MOE"/>
    <n v="1409965"/>
  </r>
  <r>
    <s v="Merced"/>
    <x v="247"/>
    <x v="2"/>
    <n v="3"/>
    <x v="30"/>
    <s v="Merced Consortium"/>
    <x v="80"/>
    <s v="CalWORKS"/>
    <s v="CalWORKS Adult/ROC/P"/>
    <n v="66637"/>
  </r>
  <r>
    <s v="Merced"/>
    <x v="247"/>
    <x v="2"/>
    <n v="3"/>
    <x v="30"/>
    <s v="Merced Consortium"/>
    <x v="12"/>
    <s v="Other"/>
    <s v="WIA Title II 2014 (All Grantees)"/>
    <n v="330963"/>
  </r>
  <r>
    <s v="San Diego"/>
    <x v="248"/>
    <x v="2"/>
    <n v="3"/>
    <x v="31"/>
    <s v="Mira Costa Consortium"/>
    <x v="12"/>
    <s v="Other"/>
    <s v="WIA Title II 2014 (All Grantees)"/>
    <n v="65144"/>
  </r>
  <r>
    <s v="San Diego"/>
    <x v="249"/>
    <x v="2"/>
    <n v="3"/>
    <x v="31"/>
    <s v="Mira Costa Consortium"/>
    <x v="82"/>
    <s v="AEBG Block Grant Funding"/>
    <s v="MOE"/>
    <n v="100472"/>
  </r>
  <r>
    <s v="San Diego"/>
    <x v="249"/>
    <x v="2"/>
    <n v="3"/>
    <x v="31"/>
    <s v="Mira Costa Consortium"/>
    <x v="12"/>
    <s v="Other"/>
    <s v="WIA Title II 2014 (All Grantees)"/>
    <n v="126542"/>
  </r>
  <r>
    <s v="Monterey"/>
    <x v="250"/>
    <x v="2"/>
    <n v="3"/>
    <x v="32"/>
    <s v="Monterey Peninsula Consortium"/>
    <x v="80"/>
    <s v="CalWORKS"/>
    <s v="CalWORKS Adult/ROC/P"/>
    <n v="194"/>
  </r>
  <r>
    <s v="Monterey"/>
    <x v="250"/>
    <x v="2"/>
    <n v="3"/>
    <x v="32"/>
    <s v="Monterey Peninsula Consortium"/>
    <x v="82"/>
    <s v="AEBG Block Grant Funding"/>
    <s v="MOE"/>
    <n v="500925"/>
  </r>
  <r>
    <s v="Monterey"/>
    <x v="250"/>
    <x v="2"/>
    <n v="3"/>
    <x v="32"/>
    <s v="Monterey Peninsula Consortium"/>
    <x v="12"/>
    <s v="Other"/>
    <s v="WIA Title II 2014 (All Grantees)"/>
    <n v="199855"/>
  </r>
  <r>
    <s v="Monterey"/>
    <x v="251"/>
    <x v="2"/>
    <n v="3"/>
    <x v="32"/>
    <s v="Monterey Peninsula Consortium"/>
    <x v="82"/>
    <s v="AEBG Block Grant Funding"/>
    <s v="MOE"/>
    <n v="1136641"/>
  </r>
  <r>
    <s v="Monterey"/>
    <x v="251"/>
    <x v="2"/>
    <n v="3"/>
    <x v="32"/>
    <s v="Monterey Peninsula Consortium"/>
    <x v="12"/>
    <s v="Other"/>
    <s v="WIA Title II 2014 (All Grantees)"/>
    <n v="51820"/>
  </r>
  <r>
    <s v="Los Angeles"/>
    <x v="252"/>
    <x v="2"/>
    <n v="3"/>
    <x v="33"/>
    <s v="Mt. San Antonio Consortium"/>
    <x v="82"/>
    <s v="AEBG Block Grant Funding"/>
    <s v="MOE"/>
    <n v="5083609"/>
  </r>
  <r>
    <s v="Los Angeles"/>
    <x v="252"/>
    <x v="2"/>
    <n v="3"/>
    <x v="33"/>
    <s v="Mt. San Antonio Consortium"/>
    <x v="80"/>
    <s v="CalWORKS"/>
    <s v="CalWORKS Adult/ROC/P"/>
    <n v="79321"/>
  </r>
  <r>
    <s v="Los Angeles"/>
    <x v="252"/>
    <x v="2"/>
    <n v="3"/>
    <x v="33"/>
    <s v="Mt. San Antonio Consortium"/>
    <x v="12"/>
    <s v="Other"/>
    <s v="WIA Title II 2014 (All Grantees)"/>
    <n v="337945"/>
  </r>
  <r>
    <s v="Los Angeles"/>
    <x v="252"/>
    <x v="2"/>
    <n v="3"/>
    <x v="33"/>
    <s v="Mt. San Antonio Consortium"/>
    <x v="8"/>
    <s v="Other"/>
    <s v="Adult Perkins K-12/COE/JPA"/>
    <n v="36334"/>
  </r>
  <r>
    <s v="Los Angeles"/>
    <x v="253"/>
    <x v="2"/>
    <n v="3"/>
    <x v="33"/>
    <s v="Mt. San Antonio Consortium"/>
    <x v="82"/>
    <s v="AEBG Block Grant Funding"/>
    <s v="MOE"/>
    <n v="2090958"/>
  </r>
  <r>
    <s v="Los Angeles"/>
    <x v="253"/>
    <x v="2"/>
    <n v="3"/>
    <x v="33"/>
    <s v="Mt. San Antonio Consortium"/>
    <x v="12"/>
    <s v="Other"/>
    <s v="WIA Title II 2014 (All Grantees)"/>
    <n v="218434"/>
  </r>
  <r>
    <s v="Los Angeles"/>
    <x v="254"/>
    <x v="2"/>
    <n v="3"/>
    <x v="33"/>
    <s v="Mt. San Antonio Consortium"/>
    <x v="82"/>
    <s v="AEBG Block Grant Funding"/>
    <s v="MOE"/>
    <n v="6339"/>
  </r>
  <r>
    <s v="Los Angeles"/>
    <x v="255"/>
    <x v="2"/>
    <n v="3"/>
    <x v="33"/>
    <s v="Mt. San Antonio Consortium"/>
    <x v="82"/>
    <s v="AEBG Block Grant Funding"/>
    <s v="MOE"/>
    <n v="1625477"/>
  </r>
  <r>
    <s v="Los Angeles"/>
    <x v="256"/>
    <x v="2"/>
    <n v="3"/>
    <x v="33"/>
    <s v="Mt. San Antonio Consortium"/>
    <x v="80"/>
    <s v="CalWORKS"/>
    <s v="CalWORKS Adult/ROC/P"/>
    <n v="4185"/>
  </r>
  <r>
    <s v="Los Angeles"/>
    <x v="256"/>
    <x v="2"/>
    <n v="3"/>
    <x v="33"/>
    <s v="Mt. San Antonio Consortium"/>
    <x v="82"/>
    <s v="AEBG Block Grant Funding"/>
    <s v="MOE"/>
    <n v="2914992"/>
  </r>
  <r>
    <s v="Los Angeles"/>
    <x v="256"/>
    <x v="2"/>
    <n v="3"/>
    <x v="33"/>
    <s v="Mt. San Antonio Consortium"/>
    <x v="8"/>
    <s v="Other"/>
    <s v="Adult Perkins K-12/COE/JPA"/>
    <n v="451"/>
  </r>
  <r>
    <s v="Los Angeles"/>
    <x v="257"/>
    <x v="2"/>
    <n v="3"/>
    <x v="33"/>
    <s v="Mt. San Antonio Consortium"/>
    <x v="8"/>
    <s v="Other"/>
    <s v="Adult Perkins K-12/COE/JPA"/>
    <n v="465777"/>
  </r>
  <r>
    <s v="Los Angeles"/>
    <x v="257"/>
    <x v="2"/>
    <n v="3"/>
    <x v="33"/>
    <s v="Mt. San Antonio Consortium"/>
    <x v="83"/>
    <s v="Other"/>
    <s v="Adult Correctional Funds (K-12 Only)"/>
    <n v="3682766"/>
  </r>
  <r>
    <s v="Los Angeles"/>
    <x v="257"/>
    <x v="2"/>
    <n v="3"/>
    <x v="33"/>
    <s v="Mt. San Antonio Consortium"/>
    <x v="82"/>
    <s v="AEBG Block Grant Funding"/>
    <s v="MOE"/>
    <n v="15114338"/>
  </r>
  <r>
    <s v="Los Angeles"/>
    <x v="257"/>
    <x v="2"/>
    <n v="3"/>
    <x v="33"/>
    <s v="Mt. San Antonio Consortium"/>
    <x v="80"/>
    <s v="CalWORKS"/>
    <s v="CalWORKS Adult/ROC/P"/>
    <n v="157141"/>
  </r>
  <r>
    <s v="Los Angeles"/>
    <x v="257"/>
    <x v="2"/>
    <n v="3"/>
    <x v="33"/>
    <s v="Mt. San Antonio Consortium"/>
    <x v="12"/>
    <s v="Other"/>
    <s v="WIA Title II 2014 (All Grantees)"/>
    <n v="669434"/>
  </r>
  <r>
    <s v="Los Angeles"/>
    <x v="258"/>
    <x v="2"/>
    <n v="3"/>
    <x v="33"/>
    <s v="Mt. San Antonio Consortium"/>
    <x v="82"/>
    <s v="AEBG Block Grant Funding"/>
    <s v="MOE"/>
    <n v="1551131"/>
  </r>
  <r>
    <s v="Los Angeles"/>
    <x v="258"/>
    <x v="2"/>
    <n v="3"/>
    <x v="33"/>
    <s v="Mt. San Antonio Consortium"/>
    <x v="8"/>
    <s v="Other"/>
    <s v="Adult Perkins K-12/COE/JPA"/>
    <n v="9193"/>
  </r>
  <r>
    <s v="Los Angeles"/>
    <x v="258"/>
    <x v="2"/>
    <n v="3"/>
    <x v="33"/>
    <s v="Mt. San Antonio Consortium"/>
    <x v="80"/>
    <s v="CalWORKS"/>
    <s v="CalWORKS Adult/ROC/P"/>
    <n v="116889"/>
  </r>
  <r>
    <s v="Los Angeles"/>
    <x v="258"/>
    <x v="2"/>
    <n v="3"/>
    <x v="33"/>
    <s v="Mt. San Antonio Consortium"/>
    <x v="12"/>
    <s v="Other"/>
    <s v="WIA Title II 2014 (All Grantees)"/>
    <n v="240293"/>
  </r>
  <r>
    <s v="Los Angeles"/>
    <x v="259"/>
    <x v="2"/>
    <n v="3"/>
    <x v="33"/>
    <s v="Mt. San Antonio Consortium"/>
    <x v="82"/>
    <s v="AEBG Block Grant Funding"/>
    <s v="MOE"/>
    <n v="1306557"/>
  </r>
  <r>
    <s v="Los Angeles"/>
    <x v="259"/>
    <x v="2"/>
    <n v="3"/>
    <x v="33"/>
    <s v="Mt. San Antonio Consortium"/>
    <x v="80"/>
    <s v="CalWORKS"/>
    <s v="CalWORKS Adult/ROC/P"/>
    <n v="36386"/>
  </r>
  <r>
    <s v="Los Angeles"/>
    <x v="259"/>
    <x v="2"/>
    <n v="3"/>
    <x v="33"/>
    <s v="Mt. San Antonio Consortium"/>
    <x v="12"/>
    <s v="Other"/>
    <s v="WIA Title II 2014 (All Grantees)"/>
    <n v="369450"/>
  </r>
  <r>
    <s v="Los Angeles"/>
    <x v="260"/>
    <x v="2"/>
    <n v="3"/>
    <x v="33"/>
    <s v="Mt. San Antonio Consortium"/>
    <x v="82"/>
    <s v="AEBG Block Grant Funding"/>
    <s v="MOE"/>
    <n v="61478"/>
  </r>
  <r>
    <s v="Riverside"/>
    <x v="261"/>
    <x v="2"/>
    <n v="3"/>
    <x v="34"/>
    <s v="Mt. San Jacinto Consortium"/>
    <x v="82"/>
    <s v="AEBG Block Grant Funding"/>
    <s v="MOE"/>
    <n v="89003"/>
  </r>
  <r>
    <s v="Riverside"/>
    <x v="261"/>
    <x v="2"/>
    <n v="3"/>
    <x v="34"/>
    <s v="Mt. San Jacinto Consortium"/>
    <x v="80"/>
    <s v="CalWORKS"/>
    <s v="CalWORKS Adult/ROC/P"/>
    <n v="1538"/>
  </r>
  <r>
    <s v="Riverside"/>
    <x v="262"/>
    <x v="2"/>
    <n v="3"/>
    <x v="34"/>
    <s v="Mt. San Jacinto Consortium"/>
    <x v="82"/>
    <s v="AEBG Block Grant Funding"/>
    <s v="MOE"/>
    <n v="369383"/>
  </r>
  <r>
    <s v="Riverside"/>
    <x v="262"/>
    <x v="2"/>
    <n v="3"/>
    <x v="34"/>
    <s v="Mt. San Jacinto Consortium"/>
    <x v="80"/>
    <s v="CalWORKS"/>
    <s v="CalWORKS Adult/ROC/P"/>
    <n v="67625"/>
  </r>
  <r>
    <s v="Riverside"/>
    <x v="262"/>
    <x v="2"/>
    <n v="3"/>
    <x v="34"/>
    <s v="Mt. San Jacinto Consortium"/>
    <x v="12"/>
    <s v="Other"/>
    <s v="WIA Title II 2014 (All Grantees)"/>
    <n v="136967"/>
  </r>
  <r>
    <s v="Riverside"/>
    <x v="263"/>
    <x v="2"/>
    <n v="3"/>
    <x v="34"/>
    <s v="Mt. San Jacinto Consortium"/>
    <x v="82"/>
    <s v="AEBG Block Grant Funding"/>
    <s v="MOE"/>
    <n v="474991"/>
  </r>
  <r>
    <s v="Riverside"/>
    <x v="263"/>
    <x v="2"/>
    <n v="3"/>
    <x v="34"/>
    <s v="Mt. San Jacinto Consortium"/>
    <x v="80"/>
    <s v="CalWORKS"/>
    <s v="CalWORKS Adult/ROC/P"/>
    <n v="26653"/>
  </r>
  <r>
    <s v="Riverside"/>
    <x v="264"/>
    <x v="2"/>
    <n v="3"/>
    <x v="34"/>
    <s v="Mt. San Jacinto Consortium"/>
    <x v="82"/>
    <s v="AEBG Block Grant Funding"/>
    <s v="MOE"/>
    <n v="261111"/>
  </r>
  <r>
    <s v="Riverside"/>
    <x v="264"/>
    <x v="2"/>
    <n v="3"/>
    <x v="34"/>
    <s v="Mt. San Jacinto Consortium"/>
    <x v="80"/>
    <s v="CalWORKS"/>
    <s v="CalWORKS Adult/ROC/P"/>
    <n v="15040"/>
  </r>
  <r>
    <s v="Riverside"/>
    <x v="264"/>
    <x v="2"/>
    <n v="3"/>
    <x v="34"/>
    <s v="Mt. San Jacinto Consortium"/>
    <x v="12"/>
    <s v="Other"/>
    <s v="WIA Title II 2014 (All Grantees)"/>
    <n v="523262"/>
  </r>
  <r>
    <s v="Riverside"/>
    <x v="265"/>
    <x v="2"/>
    <n v="3"/>
    <x v="34"/>
    <s v="Mt. San Jacinto Consortium"/>
    <x v="82"/>
    <s v="AEBG Block Grant Funding"/>
    <s v="MOE"/>
    <n v="220008"/>
  </r>
  <r>
    <s v="Riverside"/>
    <x v="265"/>
    <x v="2"/>
    <n v="3"/>
    <x v="34"/>
    <s v="Mt. San Jacinto Consortium"/>
    <x v="80"/>
    <s v="CalWORKS"/>
    <s v="CalWORKS Adult/ROC/P"/>
    <n v="4108"/>
  </r>
  <r>
    <s v="Riverside"/>
    <x v="265"/>
    <x v="2"/>
    <n v="3"/>
    <x v="34"/>
    <s v="Mt. San Jacinto Consortium"/>
    <x v="12"/>
    <s v="Other"/>
    <s v="WIA Title II 2014 (All Grantees)"/>
    <n v="147703"/>
  </r>
  <r>
    <s v="Riverside"/>
    <x v="266"/>
    <x v="2"/>
    <n v="3"/>
    <x v="34"/>
    <s v="Mt. San Jacinto Consortium"/>
    <x v="82"/>
    <s v="AEBG Block Grant Funding"/>
    <s v="MOE"/>
    <n v="121173"/>
  </r>
  <r>
    <s v="Riverside"/>
    <x v="266"/>
    <x v="2"/>
    <n v="3"/>
    <x v="34"/>
    <s v="Mt. San Jacinto Consortium"/>
    <x v="80"/>
    <s v="CalWORKS"/>
    <s v="CalWORKS Adult/ROC/P"/>
    <n v="8040"/>
  </r>
  <r>
    <s v="Riverside"/>
    <x v="267"/>
    <x v="2"/>
    <n v="3"/>
    <x v="34"/>
    <s v="Mt. San Jacinto Consortium"/>
    <x v="82"/>
    <s v="AEBG Block Grant Funding"/>
    <s v="MOE"/>
    <n v="85697"/>
  </r>
  <r>
    <s v="Riverside"/>
    <x v="267"/>
    <x v="2"/>
    <n v="3"/>
    <x v="34"/>
    <s v="Mt. San Jacinto Consortium"/>
    <x v="80"/>
    <s v="CalWORKS"/>
    <s v="CalWORKS Adult/ROC/P"/>
    <n v="468"/>
  </r>
  <r>
    <s v="Riverside"/>
    <x v="268"/>
    <x v="2"/>
    <n v="3"/>
    <x v="34"/>
    <s v="Mt. San Jacinto Consortium"/>
    <x v="82"/>
    <s v="AEBG Block Grant Funding"/>
    <s v="MOE"/>
    <n v="91893"/>
  </r>
  <r>
    <s v="Napa"/>
    <x v="269"/>
    <x v="2"/>
    <n v="3"/>
    <x v="35"/>
    <s v="Napa Valley Consortium"/>
    <x v="82"/>
    <s v="AEBG Block Grant Funding"/>
    <s v="MOE"/>
    <n v="1927237"/>
  </r>
  <r>
    <s v="Napa"/>
    <x v="269"/>
    <x v="2"/>
    <n v="3"/>
    <x v="35"/>
    <s v="Napa Valley Consortium"/>
    <x v="8"/>
    <s v="Other"/>
    <s v="Adult Perkins K-12/COE/JPA"/>
    <n v="30351"/>
  </r>
  <r>
    <s v="Napa"/>
    <x v="269"/>
    <x v="2"/>
    <n v="3"/>
    <x v="35"/>
    <s v="Napa Valley Consortium"/>
    <x v="12"/>
    <s v="Other"/>
    <s v="WIA Title II 2014 (All Grantees)"/>
    <n v="412197"/>
  </r>
  <r>
    <s v="Alameda"/>
    <x v="270"/>
    <x v="2"/>
    <n v="3"/>
    <x v="37"/>
    <s v="Southern Alameda Consortium"/>
    <x v="82"/>
    <s v="AEBG Block Grant Funding"/>
    <s v="MOE"/>
    <n v="2927126"/>
  </r>
  <r>
    <s v="Alameda"/>
    <x v="270"/>
    <x v="2"/>
    <n v="3"/>
    <x v="37"/>
    <s v="Southern Alameda Consortium"/>
    <x v="80"/>
    <s v="CalWORKS"/>
    <s v="CalWORKS Adult/ROC/P"/>
    <n v="7548"/>
  </r>
  <r>
    <s v="Alameda"/>
    <x v="270"/>
    <x v="2"/>
    <n v="3"/>
    <x v="37"/>
    <s v="Southern Alameda Consortium"/>
    <x v="12"/>
    <s v="Other"/>
    <s v="WIA Title II 2014 (All Grantees)"/>
    <n v="533247"/>
  </r>
  <r>
    <s v="Alameda"/>
    <x v="271"/>
    <x v="2"/>
    <n v="3"/>
    <x v="37"/>
    <s v="Southern Alameda Consortium"/>
    <x v="82"/>
    <s v="AEBG Block Grant Funding"/>
    <s v="MOE"/>
    <n v="194966"/>
  </r>
  <r>
    <s v="Alameda"/>
    <x v="271"/>
    <x v="2"/>
    <n v="3"/>
    <x v="37"/>
    <s v="Southern Alameda Consortium"/>
    <x v="80"/>
    <s v="CalWORKS"/>
    <s v="CalWORKS Adult/ROC/P"/>
    <n v="55635"/>
  </r>
  <r>
    <s v="Alameda"/>
    <x v="271"/>
    <x v="2"/>
    <n v="3"/>
    <x v="37"/>
    <s v="Southern Alameda Consortium"/>
    <x v="12"/>
    <s v="Other"/>
    <s v="WIA Title II 2014 (All Grantees)"/>
    <n v="182799"/>
  </r>
  <r>
    <s v="Alameda"/>
    <x v="272"/>
    <x v="2"/>
    <n v="3"/>
    <x v="37"/>
    <s v="Southern Alameda Consortium"/>
    <x v="82"/>
    <s v="AEBG Block Grant Funding"/>
    <s v="MOE"/>
    <n v="38152"/>
  </r>
  <r>
    <s v="San Diego"/>
    <x v="273"/>
    <x v="2"/>
    <n v="3"/>
    <x v="39"/>
    <s v="San Diego North Adult Education Partnership (Palomar)"/>
    <x v="82"/>
    <s v="AEBG Block Grant Funding"/>
    <s v="MOE"/>
    <n v="2011489"/>
  </r>
  <r>
    <s v="San Diego"/>
    <x v="273"/>
    <x v="2"/>
    <n v="3"/>
    <x v="39"/>
    <s v="San Diego North Adult Education Partnership (Palomar)"/>
    <x v="80"/>
    <s v="CalWORKS"/>
    <s v="CalWORKS Adult/ROC/P"/>
    <n v="6586"/>
  </r>
  <r>
    <s v="San Diego"/>
    <x v="273"/>
    <x v="2"/>
    <n v="3"/>
    <x v="39"/>
    <s v="San Diego North Adult Education Partnership (Palomar)"/>
    <x v="12"/>
    <s v="Other"/>
    <s v="WIA Title II 2014 (All Grantees)"/>
    <n v="580043"/>
  </r>
  <r>
    <s v="San Diego"/>
    <x v="274"/>
    <x v="2"/>
    <n v="3"/>
    <x v="39"/>
    <s v="San Diego North Adult Education Partnership (Palomar)"/>
    <x v="82"/>
    <s v="AEBG Block Grant Funding"/>
    <s v="MOE"/>
    <n v="815652"/>
  </r>
  <r>
    <s v="San Diego"/>
    <x v="274"/>
    <x v="2"/>
    <n v="3"/>
    <x v="39"/>
    <s v="San Diego North Adult Education Partnership (Palomar)"/>
    <x v="80"/>
    <s v="CalWORKS"/>
    <s v="CalWORKS Adult/ROC/P"/>
    <n v="58305"/>
  </r>
  <r>
    <s v="San Diego"/>
    <x v="274"/>
    <x v="2"/>
    <n v="3"/>
    <x v="39"/>
    <s v="San Diego North Adult Education Partnership (Palomar)"/>
    <x v="12"/>
    <s v="Other"/>
    <s v="WIA Title II 2014 (All Grantees)"/>
    <n v="274641"/>
  </r>
  <r>
    <s v="San Diego"/>
    <x v="275"/>
    <x v="2"/>
    <n v="3"/>
    <x v="39"/>
    <s v="San Diego North Adult Education Partnership (Palomar)"/>
    <x v="82"/>
    <s v="AEBG Block Grant Funding"/>
    <s v="MOE"/>
    <n v="14382"/>
  </r>
  <r>
    <s v="San Diego"/>
    <x v="276"/>
    <x v="2"/>
    <n v="3"/>
    <x v="39"/>
    <s v="San Diego North Adult Education Partnership (Palomar)"/>
    <x v="82"/>
    <s v="AEBG Block Grant Funding"/>
    <s v="MOE"/>
    <n v="71224"/>
  </r>
  <r>
    <s v="San Diego"/>
    <x v="277"/>
    <x v="2"/>
    <n v="3"/>
    <x v="39"/>
    <s v="San Diego North Adult Education Partnership (Palomar)"/>
    <x v="82"/>
    <s v="AEBG Block Grant Funding"/>
    <s v="MOE"/>
    <n v="1963685"/>
  </r>
  <r>
    <s v="San Diego"/>
    <x v="277"/>
    <x v="2"/>
    <n v="3"/>
    <x v="39"/>
    <s v="San Diego North Adult Education Partnership (Palomar)"/>
    <x v="80"/>
    <s v="CalWORKS"/>
    <s v="CalWORKS Adult/ROC/P"/>
    <n v="234163"/>
  </r>
  <r>
    <s v="San Diego"/>
    <x v="277"/>
    <x v="2"/>
    <n v="3"/>
    <x v="39"/>
    <s v="San Diego North Adult Education Partnership (Palomar)"/>
    <x v="12"/>
    <s v="Other"/>
    <s v="WIA Title II 2014 (All Grantees)"/>
    <n v="789960"/>
  </r>
  <r>
    <s v="Los Angeles"/>
    <x v="278"/>
    <x v="2"/>
    <n v="3"/>
    <x v="40"/>
    <s v="Pasadena Consortium"/>
    <x v="82"/>
    <s v="AEBG Block Grant Funding"/>
    <s v="MOE"/>
    <n v="23175"/>
  </r>
  <r>
    <s v="Los Angeles"/>
    <x v="279"/>
    <x v="2"/>
    <n v="3"/>
    <x v="40"/>
    <s v="Pasadena Consortium"/>
    <x v="82"/>
    <s v="AEBG Block Grant Funding"/>
    <s v="MOE"/>
    <n v="170979"/>
  </r>
  <r>
    <s v="Alameda"/>
    <x v="280"/>
    <x v="2"/>
    <n v="3"/>
    <x v="41"/>
    <s v="Northern Alameda Consortium"/>
    <x v="82"/>
    <s v="AEBG Block Grant Funding"/>
    <s v="MOE"/>
    <n v="480000"/>
  </r>
  <r>
    <s v="Alameda"/>
    <x v="280"/>
    <x v="2"/>
    <n v="3"/>
    <x v="41"/>
    <s v="Northern Alameda Consortium"/>
    <x v="80"/>
    <s v="CalWORKS"/>
    <s v="CalWORKS Adult/ROC/P"/>
    <n v="8903"/>
  </r>
  <r>
    <s v="Alameda"/>
    <x v="280"/>
    <x v="2"/>
    <n v="3"/>
    <x v="41"/>
    <s v="Northern Alameda Consortium"/>
    <x v="12"/>
    <s v="Other"/>
    <s v="WIA Title II 2014 (All Grantees)"/>
    <n v="247821"/>
  </r>
  <r>
    <s v="Alameda"/>
    <x v="281"/>
    <x v="2"/>
    <n v="3"/>
    <x v="41"/>
    <s v="Northern Alameda Consortium"/>
    <x v="82"/>
    <s v="AEBG Block Grant Funding"/>
    <s v="MOE"/>
    <n v="2723819"/>
  </r>
  <r>
    <s v="Alameda"/>
    <x v="281"/>
    <x v="2"/>
    <n v="3"/>
    <x v="41"/>
    <s v="Northern Alameda Consortium"/>
    <x v="80"/>
    <s v="CalWORKS"/>
    <s v="CalWORKS Adult/ROC/P"/>
    <n v="64157"/>
  </r>
  <r>
    <s v="Alameda"/>
    <x v="281"/>
    <x v="2"/>
    <n v="3"/>
    <x v="41"/>
    <s v="Northern Alameda Consortium"/>
    <x v="12"/>
    <s v="Other"/>
    <s v="WIA Title II 2014 (All Grantees)"/>
    <n v="852870"/>
  </r>
  <r>
    <s v="Alameda"/>
    <x v="282"/>
    <x v="2"/>
    <n v="3"/>
    <x v="41"/>
    <s v="Northern Alameda Consortium"/>
    <x v="82"/>
    <s v="AEBG Block Grant Funding"/>
    <s v="MOE"/>
    <n v="1432584"/>
  </r>
  <r>
    <s v="Alameda"/>
    <x v="282"/>
    <x v="2"/>
    <n v="3"/>
    <x v="41"/>
    <s v="Northern Alameda Consortium"/>
    <x v="80"/>
    <s v="CalWORKS"/>
    <s v="CalWORKS Adult/ROC/P"/>
    <n v="19214"/>
  </r>
  <r>
    <s v="Alameda"/>
    <x v="282"/>
    <x v="2"/>
    <n v="3"/>
    <x v="41"/>
    <s v="Northern Alameda Consortium"/>
    <x v="12"/>
    <s v="Other"/>
    <s v="WIA Title II 2014 (All Grantees)"/>
    <n v="331790"/>
  </r>
  <r>
    <s v="Alameda"/>
    <x v="283"/>
    <x v="2"/>
    <n v="3"/>
    <x v="41"/>
    <s v="Northern Alameda Consortium"/>
    <x v="82"/>
    <s v="AEBG Block Grant Funding"/>
    <s v="MOE"/>
    <n v="285463"/>
  </r>
  <r>
    <s v="Orange"/>
    <x v="284"/>
    <x v="2"/>
    <n v="3"/>
    <x v="42"/>
    <s v="Rancho Santiago Consortium"/>
    <x v="82"/>
    <s v="AEBG Block Grant Funding"/>
    <s v="MOE"/>
    <n v="6722"/>
  </r>
  <r>
    <s v="Del Norte"/>
    <x v="285"/>
    <x v="2"/>
    <n v="3"/>
    <x v="43"/>
    <s v="North Coast Consortium"/>
    <x v="82"/>
    <s v="AEBG Block Grant Funding"/>
    <s v="MOE"/>
    <n v="34711"/>
  </r>
  <r>
    <s v="Humboldt"/>
    <x v="286"/>
    <x v="2"/>
    <n v="3"/>
    <x v="43"/>
    <s v="North Coast Consortium"/>
    <x v="12"/>
    <s v="Other"/>
    <s v="WIA Title II 2014 (All Grantees)"/>
    <n v="29505"/>
  </r>
  <r>
    <s v="Humboldt"/>
    <x v="286"/>
    <x v="2"/>
    <n v="3"/>
    <x v="43"/>
    <s v="North Coast Consortium"/>
    <x v="83"/>
    <s v="Other"/>
    <s v="Adult Correctional Funds (K-12 Only)"/>
    <n v="55091"/>
  </r>
  <r>
    <s v="Humboldt"/>
    <x v="286"/>
    <x v="2"/>
    <n v="3"/>
    <x v="43"/>
    <s v="North Coast Consortium"/>
    <x v="82"/>
    <s v="AEBG Block Grant Funding"/>
    <s v="MOE"/>
    <n v="252579"/>
  </r>
  <r>
    <s v="Mendocino"/>
    <x v="287"/>
    <x v="2"/>
    <n v="3"/>
    <x v="43"/>
    <s v="North Coast Consortium"/>
    <x v="82"/>
    <s v="AEBG Block Grant Funding"/>
    <s v="MOE"/>
    <n v="35139"/>
  </r>
  <r>
    <s v="Los Angeles"/>
    <x v="288"/>
    <x v="2"/>
    <n v="3"/>
    <x v="44"/>
    <s v="Rio Hondo Consortium"/>
    <x v="82"/>
    <s v="AEBG Block Grant Funding"/>
    <s v="MOE"/>
    <n v="8584772"/>
  </r>
  <r>
    <s v="Los Angeles"/>
    <x v="288"/>
    <x v="2"/>
    <n v="3"/>
    <x v="44"/>
    <s v="Rio Hondo Consortium"/>
    <x v="8"/>
    <s v="Other"/>
    <s v="Adult Perkins K-12/COE/JPA"/>
    <n v="105062"/>
  </r>
  <r>
    <s v="Los Angeles"/>
    <x v="288"/>
    <x v="2"/>
    <n v="3"/>
    <x v="44"/>
    <s v="Rio Hondo Consortium"/>
    <x v="80"/>
    <s v="CalWORKS"/>
    <s v="CalWORKS Adult/ROC/P"/>
    <n v="84688"/>
  </r>
  <r>
    <s v="Los Angeles"/>
    <x v="288"/>
    <x v="2"/>
    <n v="3"/>
    <x v="44"/>
    <s v="Rio Hondo Consortium"/>
    <x v="12"/>
    <s v="Other"/>
    <s v="WIA Title II 2014 (All Grantees)"/>
    <n v="1524204"/>
  </r>
  <r>
    <s v="Los Angeles"/>
    <x v="289"/>
    <x v="2"/>
    <n v="3"/>
    <x v="44"/>
    <s v="Rio Hondo Consortium"/>
    <x v="82"/>
    <s v="AEBG Block Grant Funding"/>
    <s v="MOE"/>
    <n v="468567"/>
  </r>
  <r>
    <s v="Los Angeles"/>
    <x v="289"/>
    <x v="2"/>
    <n v="3"/>
    <x v="44"/>
    <s v="Rio Hondo Consortium"/>
    <x v="80"/>
    <s v="CalWORKS"/>
    <s v="CalWORKS Adult/ROC/P"/>
    <n v="4185"/>
  </r>
  <r>
    <s v="Los Angeles"/>
    <x v="290"/>
    <x v="2"/>
    <n v="3"/>
    <x v="44"/>
    <s v="Rio Hondo Consortium"/>
    <x v="82"/>
    <s v="AEBG Block Grant Funding"/>
    <s v="MOE"/>
    <n v="2519628"/>
  </r>
  <r>
    <s v="Los Angeles"/>
    <x v="290"/>
    <x v="2"/>
    <n v="3"/>
    <x v="44"/>
    <s v="Rio Hondo Consortium"/>
    <x v="8"/>
    <s v="Other"/>
    <s v="Adult Perkins K-12/COE/JPA"/>
    <n v="40055"/>
  </r>
  <r>
    <s v="Los Angeles"/>
    <x v="290"/>
    <x v="2"/>
    <n v="3"/>
    <x v="44"/>
    <s v="Rio Hondo Consortium"/>
    <x v="80"/>
    <s v="CalWORKS"/>
    <s v="CalWORKS Adult/ROC/P"/>
    <n v="52487"/>
  </r>
  <r>
    <s v="Los Angeles"/>
    <x v="290"/>
    <x v="2"/>
    <n v="3"/>
    <x v="44"/>
    <s v="Rio Hondo Consortium"/>
    <x v="12"/>
    <s v="Other"/>
    <s v="WIA Title II 2014 (All Grantees)"/>
    <n v="421517"/>
  </r>
  <r>
    <s v="Riverside"/>
    <x v="291"/>
    <x v="2"/>
    <n v="3"/>
    <x v="45"/>
    <s v="Riverside About Students Consortium"/>
    <x v="82"/>
    <s v="AEBG Block Grant Funding"/>
    <s v="MOE"/>
    <n v="133495"/>
  </r>
  <r>
    <s v="Riverside"/>
    <x v="292"/>
    <x v="2"/>
    <n v="3"/>
    <x v="45"/>
    <s v="Riverside About Students Consortium"/>
    <x v="82"/>
    <s v="AEBG Block Grant Funding"/>
    <s v="MOE"/>
    <n v="441645"/>
  </r>
  <r>
    <s v="Riverside"/>
    <x v="292"/>
    <x v="2"/>
    <n v="3"/>
    <x v="45"/>
    <s v="Riverside About Students Consortium"/>
    <x v="80"/>
    <s v="CalWORKS"/>
    <s v="CalWORKS Adult/ROC/P"/>
    <n v="169874"/>
  </r>
  <r>
    <s v="Riverside"/>
    <x v="292"/>
    <x v="2"/>
    <n v="3"/>
    <x v="45"/>
    <s v="Riverside About Students Consortium"/>
    <x v="12"/>
    <s v="Other"/>
    <s v="WIA Title II 2014 (All Grantees)"/>
    <n v="807358"/>
  </r>
  <r>
    <s v="Riverside"/>
    <x v="293"/>
    <x v="2"/>
    <n v="3"/>
    <x v="45"/>
    <s v="Riverside About Students Consortium"/>
    <x v="82"/>
    <s v="AEBG Block Grant Funding"/>
    <s v="MOE"/>
    <n v="503695"/>
  </r>
  <r>
    <s v="Riverside"/>
    <x v="293"/>
    <x v="2"/>
    <n v="3"/>
    <x v="45"/>
    <s v="Riverside About Students Consortium"/>
    <x v="80"/>
    <s v="CalWORKS"/>
    <s v="CalWORKS Adult/ROC/P"/>
    <n v="12285"/>
  </r>
  <r>
    <s v="Riverside"/>
    <x v="293"/>
    <x v="2"/>
    <n v="3"/>
    <x v="45"/>
    <s v="Riverside About Students Consortium"/>
    <x v="12"/>
    <s v="Other"/>
    <s v="WIA Title II 2014 (All Grantees)"/>
    <n v="105812"/>
  </r>
  <r>
    <s v="Riverside"/>
    <x v="294"/>
    <x v="2"/>
    <n v="3"/>
    <x v="45"/>
    <s v="Riverside About Students Consortium"/>
    <x v="82"/>
    <s v="AEBG Block Grant Funding"/>
    <s v="MOE"/>
    <n v="258444"/>
  </r>
  <r>
    <s v="Riverside"/>
    <x v="294"/>
    <x v="2"/>
    <n v="3"/>
    <x v="45"/>
    <s v="Riverside About Students Consortium"/>
    <x v="80"/>
    <s v="CalWORKS"/>
    <s v="CalWORKS Adult/ROC/P"/>
    <n v="22107"/>
  </r>
  <r>
    <s v="Riverside"/>
    <x v="294"/>
    <x v="2"/>
    <n v="3"/>
    <x v="45"/>
    <s v="Riverside About Students Consortium"/>
    <x v="12"/>
    <s v="Other"/>
    <s v="WIA Title II 2014 (All Grantees)"/>
    <n v="557110"/>
  </r>
  <r>
    <s v="Riverside"/>
    <x v="295"/>
    <x v="2"/>
    <n v="3"/>
    <x v="45"/>
    <s v="Riverside About Students Consortium"/>
    <x v="82"/>
    <s v="AEBG Block Grant Funding"/>
    <s v="MOE"/>
    <n v="2550548"/>
  </r>
  <r>
    <s v="Riverside"/>
    <x v="295"/>
    <x v="2"/>
    <n v="3"/>
    <x v="45"/>
    <s v="Riverside About Students Consortium"/>
    <x v="80"/>
    <s v="CalWORKS"/>
    <s v="CalWORKS Adult/ROC/P"/>
    <n v="133361"/>
  </r>
  <r>
    <s v="Riverside"/>
    <x v="295"/>
    <x v="2"/>
    <n v="3"/>
    <x v="45"/>
    <s v="Riverside About Students Consortium"/>
    <x v="12"/>
    <s v="Other"/>
    <s v="WIA Title II 2014 (All Grantees)"/>
    <n v="917980"/>
  </r>
  <r>
    <s v="San Bernardino"/>
    <x v="296"/>
    <x v="2"/>
    <n v="3"/>
    <x v="46"/>
    <s v="San Bernardino Consortium"/>
    <x v="82"/>
    <s v="AEBG Block Grant Funding"/>
    <s v="MOE"/>
    <n v="139311"/>
  </r>
  <r>
    <s v="San Bernardino"/>
    <x v="296"/>
    <x v="2"/>
    <n v="3"/>
    <x v="46"/>
    <s v="San Bernardino Consortium"/>
    <x v="80"/>
    <s v="CalWORKS"/>
    <s v="CalWORKS Adult/ROC/P"/>
    <n v="38744"/>
  </r>
  <r>
    <s v="San Bernardino"/>
    <x v="296"/>
    <x v="2"/>
    <n v="3"/>
    <x v="46"/>
    <s v="San Bernardino Consortium"/>
    <x v="12"/>
    <s v="Other"/>
    <s v="WIA Title II 2014 (All Grantees)"/>
    <n v="163557"/>
  </r>
  <r>
    <s v="San Bernardino"/>
    <x v="297"/>
    <x v="2"/>
    <n v="3"/>
    <x v="46"/>
    <s v="San Bernardino Consortium"/>
    <x v="82"/>
    <s v="AEBG Block Grant Funding"/>
    <s v="MOE"/>
    <n v="535130"/>
  </r>
  <r>
    <s v="San Bernardino"/>
    <x v="298"/>
    <x v="2"/>
    <n v="3"/>
    <x v="46"/>
    <s v="San Bernardino Consortium"/>
    <x v="82"/>
    <s v="AEBG Block Grant Funding"/>
    <s v="MOE"/>
    <n v="5926321"/>
  </r>
  <r>
    <s v="San Bernardino"/>
    <x v="298"/>
    <x v="2"/>
    <n v="3"/>
    <x v="46"/>
    <s v="San Bernardino Consortium"/>
    <x v="80"/>
    <s v="CalWORKS"/>
    <s v="CalWORKS Adult/ROC/P"/>
    <n v="311130"/>
  </r>
  <r>
    <s v="San Bernardino"/>
    <x v="298"/>
    <x v="2"/>
    <n v="3"/>
    <x v="46"/>
    <s v="San Bernardino Consortium"/>
    <x v="12"/>
    <s v="Other"/>
    <s v="WIA Title II 2014 (All Grantees)"/>
    <n v="1110008"/>
  </r>
  <r>
    <s v="San Bernardino"/>
    <x v="299"/>
    <x v="2"/>
    <n v="3"/>
    <x v="46"/>
    <s v="San Bernardino Consortium"/>
    <x v="12"/>
    <s v="Other"/>
    <s v="WIA Title II 2014 (All Grantees)"/>
    <n v="165287"/>
  </r>
  <r>
    <s v="San Bernardino"/>
    <x v="299"/>
    <x v="2"/>
    <n v="3"/>
    <x v="46"/>
    <s v="San Bernardino Consortium"/>
    <x v="82"/>
    <s v="AEBG Block Grant Funding"/>
    <s v="MOE"/>
    <n v="271996"/>
  </r>
  <r>
    <s v="San Diego"/>
    <x v="300"/>
    <x v="2"/>
    <n v="3"/>
    <x v="47"/>
    <s v="San Diego Adult Education Regional Consortium"/>
    <x v="82"/>
    <s v="AEBG Block Grant Funding"/>
    <s v="MOE"/>
    <n v="680628"/>
  </r>
  <r>
    <s v="San Joaquin"/>
    <x v="301"/>
    <x v="2"/>
    <n v="3"/>
    <x v="49"/>
    <s v="Delta Sierra Alliance Consortium"/>
    <x v="82"/>
    <s v="AEBG Block Grant Funding"/>
    <s v="MOE"/>
    <n v="1069090"/>
  </r>
  <r>
    <s v="San Joaquin"/>
    <x v="301"/>
    <x v="2"/>
    <n v="3"/>
    <x v="49"/>
    <s v="Delta Sierra Alliance Consortium"/>
    <x v="80"/>
    <s v="CalWORKS"/>
    <s v="CalWORKS Adult/ROC/P"/>
    <n v="4315"/>
  </r>
  <r>
    <s v="San Joaquin"/>
    <x v="302"/>
    <x v="2"/>
    <n v="3"/>
    <x v="49"/>
    <s v="Delta Sierra Alliance Consortium"/>
    <x v="82"/>
    <s v="AEBG Block Grant Funding"/>
    <s v="MOE"/>
    <n v="951106"/>
  </r>
  <r>
    <s v="San Joaquin"/>
    <x v="302"/>
    <x v="2"/>
    <n v="3"/>
    <x v="49"/>
    <s v="Delta Sierra Alliance Consortium"/>
    <x v="80"/>
    <s v="CalWORKS"/>
    <s v="CalWORKS Adult/ROC/P"/>
    <n v="14377"/>
  </r>
  <r>
    <s v="San Joaquin"/>
    <x v="303"/>
    <x v="2"/>
    <n v="3"/>
    <x v="49"/>
    <s v="Delta Sierra Alliance Consortium"/>
    <x v="82"/>
    <s v="AEBG Block Grant Funding"/>
    <s v="MOE"/>
    <n v="2293596"/>
  </r>
  <r>
    <s v="San Joaquin"/>
    <x v="303"/>
    <x v="2"/>
    <n v="3"/>
    <x v="49"/>
    <s v="Delta Sierra Alliance Consortium"/>
    <x v="80"/>
    <s v="CalWORKS"/>
    <s v="CalWORKS Adult/ROC/P"/>
    <n v="52550"/>
  </r>
  <r>
    <s v="San Joaquin"/>
    <x v="303"/>
    <x v="2"/>
    <n v="3"/>
    <x v="49"/>
    <s v="Delta Sierra Alliance Consortium"/>
    <x v="12"/>
    <s v="Other"/>
    <s v="WIA Title II 2014 (All Grantees)"/>
    <n v="1117281"/>
  </r>
  <r>
    <s v="San Joaquin"/>
    <x v="304"/>
    <x v="2"/>
    <n v="3"/>
    <x v="49"/>
    <s v="Delta Sierra Alliance Consortium"/>
    <x v="82"/>
    <s v="AEBG Block Grant Funding"/>
    <s v="MOE"/>
    <n v="334430"/>
  </r>
  <r>
    <s v="San Joaquin"/>
    <x v="304"/>
    <x v="2"/>
    <n v="3"/>
    <x v="49"/>
    <s v="Delta Sierra Alliance Consortium"/>
    <x v="12"/>
    <s v="Other"/>
    <s v="WIA Title II 2014 (All Grantees)"/>
    <n v="161639"/>
  </r>
  <r>
    <s v="Santa Clara "/>
    <x v="305"/>
    <x v="2"/>
    <n v="3"/>
    <x v="50"/>
    <s v="South Bay Consortium (San Jose)"/>
    <x v="82"/>
    <s v="AEBG Block Grant Funding"/>
    <s v="MOE"/>
    <n v="5702193"/>
  </r>
  <r>
    <s v="Santa Clara "/>
    <x v="305"/>
    <x v="2"/>
    <n v="3"/>
    <x v="50"/>
    <s v="South Bay Consortium (San Jose)"/>
    <x v="80"/>
    <s v="CalWORKS"/>
    <s v="CalWORKS Adult/ROC/P"/>
    <n v="58147"/>
  </r>
  <r>
    <s v="Santa Clara "/>
    <x v="305"/>
    <x v="2"/>
    <n v="3"/>
    <x v="50"/>
    <s v="South Bay Consortium (San Jose)"/>
    <x v="12"/>
    <s v="Other"/>
    <s v="WIA Title II 2014 (All Grantees)"/>
    <n v="783596"/>
  </r>
  <r>
    <s v="Santa Clara "/>
    <x v="305"/>
    <x v="2"/>
    <n v="3"/>
    <x v="50"/>
    <s v="South Bay Consortium (San Jose)"/>
    <x v="8"/>
    <s v="Other"/>
    <s v="Adult Perkins K-12/COE/JPA"/>
    <n v="8974"/>
  </r>
  <r>
    <s v="Santa Clara "/>
    <x v="306"/>
    <x v="2"/>
    <n v="3"/>
    <x v="50"/>
    <s v="South Bay Consortium (San Jose)"/>
    <x v="83"/>
    <s v="Other"/>
    <s v="Adult Correctional Funds (K-12 Only)"/>
    <n v="1833743"/>
  </r>
  <r>
    <s v="Santa Clara "/>
    <x v="306"/>
    <x v="2"/>
    <n v="3"/>
    <x v="50"/>
    <s v="South Bay Consortium (San Jose)"/>
    <x v="82"/>
    <s v="AEBG Block Grant Funding"/>
    <s v="MOE"/>
    <n v="480175"/>
  </r>
  <r>
    <s v="Santa Clara "/>
    <x v="306"/>
    <x v="2"/>
    <n v="3"/>
    <x v="50"/>
    <s v="South Bay Consortium (San Jose)"/>
    <x v="80"/>
    <s v="CalWORKS"/>
    <s v="CalWORKS Adult/ROC/P"/>
    <n v="1238"/>
  </r>
  <r>
    <s v="Santa Clara "/>
    <x v="306"/>
    <x v="2"/>
    <n v="3"/>
    <x v="50"/>
    <s v="South Bay Consortium (San Jose)"/>
    <x v="12"/>
    <s v="Other"/>
    <s v="WIA Title II 2014 (All Grantees)"/>
    <n v="259030"/>
  </r>
  <r>
    <s v="Santa Clara "/>
    <x v="307"/>
    <x v="2"/>
    <n v="3"/>
    <x v="50"/>
    <s v="South Bay Consortium (San Jose)"/>
    <x v="80"/>
    <s v="CalWORKS"/>
    <s v="CalWORKS Adult/ROC/P"/>
    <n v="68664"/>
  </r>
  <r>
    <s v="Santa Clara "/>
    <x v="307"/>
    <x v="2"/>
    <n v="3"/>
    <x v="50"/>
    <s v="South Bay Consortium (San Jose)"/>
    <x v="82"/>
    <s v="AEBG Block Grant Funding"/>
    <s v="MOE"/>
    <n v="1733570"/>
  </r>
  <r>
    <s v="Santa Clara "/>
    <x v="307"/>
    <x v="2"/>
    <n v="3"/>
    <x v="50"/>
    <s v="South Bay Consortium (San Jose)"/>
    <x v="8"/>
    <s v="Other"/>
    <s v="Adult Perkins K-12/COE/JPA"/>
    <n v="14008"/>
  </r>
  <r>
    <s v="San Luis Obispo"/>
    <x v="308"/>
    <x v="2"/>
    <n v="3"/>
    <x v="51"/>
    <s v="San Luis Obispo Consortium"/>
    <x v="82"/>
    <s v="AEBG Block Grant Funding"/>
    <s v="MOE"/>
    <n v="237819"/>
  </r>
  <r>
    <s v="San Luis Obispo"/>
    <x v="308"/>
    <x v="2"/>
    <n v="3"/>
    <x v="51"/>
    <s v="San Luis Obispo Consortium"/>
    <x v="80"/>
    <s v="CalWORKS"/>
    <s v="CalWORKS Adult/ROC/P"/>
    <n v="32860"/>
  </r>
  <r>
    <s v="San Luis Obispo"/>
    <x v="309"/>
    <x v="2"/>
    <n v="3"/>
    <x v="51"/>
    <s v="San Luis Obispo Consortium"/>
    <x v="82"/>
    <s v="AEBG Block Grant Funding"/>
    <s v="MOE"/>
    <n v="272687"/>
  </r>
  <r>
    <s v="San Luis Obispo"/>
    <x v="310"/>
    <x v="2"/>
    <n v="3"/>
    <x v="51"/>
    <s v="San Luis Obispo Consortium"/>
    <x v="82"/>
    <s v="AEBG Block Grant Funding"/>
    <s v="MOE"/>
    <n v="4877"/>
  </r>
  <r>
    <s v="San Mateo"/>
    <x v="311"/>
    <x v="2"/>
    <n v="3"/>
    <x v="52"/>
    <s v="ACCEL San Mateo County"/>
    <x v="82"/>
    <s v="AEBG Block Grant Funding"/>
    <s v="MOE"/>
    <n v="9273"/>
  </r>
  <r>
    <s v="San Mateo"/>
    <x v="312"/>
    <x v="2"/>
    <n v="3"/>
    <x v="52"/>
    <s v="ACCEL San Mateo County"/>
    <x v="82"/>
    <s v="AEBG Block Grant Funding"/>
    <s v="MOE"/>
    <n v="1097242"/>
  </r>
  <r>
    <s v="San Mateo"/>
    <x v="312"/>
    <x v="2"/>
    <n v="3"/>
    <x v="52"/>
    <s v="ACCEL San Mateo County"/>
    <x v="12"/>
    <s v="Other"/>
    <s v="WIA Title II 2014 (All Grantees)"/>
    <n v="266414"/>
  </r>
  <r>
    <s v="San Mateo"/>
    <x v="313"/>
    <x v="2"/>
    <n v="3"/>
    <x v="52"/>
    <s v="ACCEL San Mateo County"/>
    <x v="82"/>
    <s v="AEBG Block Grant Funding"/>
    <s v="MOE"/>
    <n v="3787037"/>
  </r>
  <r>
    <s v="San Mateo"/>
    <x v="313"/>
    <x v="2"/>
    <n v="3"/>
    <x v="52"/>
    <s v="ACCEL San Mateo County"/>
    <x v="80"/>
    <s v="CalWORKS"/>
    <s v="CalWORKS Adult/ROC/P"/>
    <n v="38209"/>
  </r>
  <r>
    <s v="San Mateo"/>
    <x v="313"/>
    <x v="2"/>
    <n v="3"/>
    <x v="52"/>
    <s v="ACCEL San Mateo County"/>
    <x v="12"/>
    <s v="Other"/>
    <s v="WIA Title II 2014 (All Grantees)"/>
    <n v="401420"/>
  </r>
  <r>
    <s v="San Mateo"/>
    <x v="314"/>
    <x v="2"/>
    <n v="3"/>
    <x v="52"/>
    <s v="ACCEL San Mateo County"/>
    <x v="83"/>
    <s v="Other"/>
    <s v="Adult Correctional Funds (K-12 Only)"/>
    <n v="35076"/>
  </r>
  <r>
    <s v="San Mateo"/>
    <x v="314"/>
    <x v="2"/>
    <n v="3"/>
    <x v="52"/>
    <s v="ACCEL San Mateo County"/>
    <x v="82"/>
    <s v="AEBG Block Grant Funding"/>
    <s v="MOE"/>
    <n v="1054988"/>
  </r>
  <r>
    <s v="San Mateo"/>
    <x v="314"/>
    <x v="2"/>
    <n v="3"/>
    <x v="52"/>
    <s v="ACCEL San Mateo County"/>
    <x v="12"/>
    <s v="Other"/>
    <s v="WIA Title II 2014 (All Grantees)"/>
    <n v="347803"/>
  </r>
  <r>
    <s v="San Mateo"/>
    <x v="315"/>
    <x v="2"/>
    <n v="3"/>
    <x v="52"/>
    <s v="ACCEL San Mateo County"/>
    <x v="82"/>
    <s v="AEBG Block Grant Funding"/>
    <s v="MOE"/>
    <n v="851903"/>
  </r>
  <r>
    <s v="San Mateo"/>
    <x v="315"/>
    <x v="2"/>
    <n v="3"/>
    <x v="52"/>
    <s v="ACCEL San Mateo County"/>
    <x v="12"/>
    <s v="Other"/>
    <s v="WIA Title II 2014 (All Grantees)"/>
    <n v="235583"/>
  </r>
  <r>
    <s v="Los Angeles"/>
    <x v="316"/>
    <x v="2"/>
    <n v="3"/>
    <x v="54"/>
    <s v="College Of The Canyons Consortium"/>
    <x v="82"/>
    <s v="AEBG Block Grant Funding"/>
    <s v="MOE"/>
    <n v="454170"/>
  </r>
  <r>
    <s v="Los Angeles"/>
    <x v="316"/>
    <x v="2"/>
    <n v="3"/>
    <x v="54"/>
    <s v="College Of The Canyons Consortium"/>
    <x v="12"/>
    <s v="Other"/>
    <s v="WIA Title II 2014 (All Grantees)"/>
    <n v="90530"/>
  </r>
  <r>
    <s v="Los Angeles"/>
    <x v="317"/>
    <x v="2"/>
    <n v="3"/>
    <x v="55"/>
    <s v="Santa Monica Consortium"/>
    <x v="82"/>
    <s v="AEBG Block Grant Funding"/>
    <s v="MOE"/>
    <n v="304147"/>
  </r>
  <r>
    <s v="Los Angeles"/>
    <x v="317"/>
    <x v="2"/>
    <n v="3"/>
    <x v="55"/>
    <s v="Santa Monica Consortium"/>
    <x v="12"/>
    <s v="Other"/>
    <s v="WIA Title II 2014 (All Grantees)"/>
    <n v="49434"/>
  </r>
  <r>
    <s v="Kings"/>
    <x v="318"/>
    <x v="2"/>
    <n v="3"/>
    <x v="56"/>
    <s v="Sequoias Consortium"/>
    <x v="82"/>
    <s v="AEBG Block Grant Funding"/>
    <s v="MOE"/>
    <n v="105264"/>
  </r>
  <r>
    <s v="Tulare"/>
    <x v="319"/>
    <x v="2"/>
    <n v="3"/>
    <x v="56"/>
    <s v="Sequoias Consortium"/>
    <x v="80"/>
    <s v="CalWORKS"/>
    <s v="CalWORKS Adult/ROC/P"/>
    <n v="36791"/>
  </r>
  <r>
    <s v="Tulare"/>
    <x v="319"/>
    <x v="2"/>
    <n v="3"/>
    <x v="56"/>
    <s v="Sequoias Consortium"/>
    <x v="82"/>
    <s v="AEBG Block Grant Funding"/>
    <s v="MOE"/>
    <n v="99783"/>
  </r>
  <r>
    <s v="Tulare"/>
    <x v="319"/>
    <x v="2"/>
    <n v="3"/>
    <x v="56"/>
    <s v="Sequoias Consortium"/>
    <x v="12"/>
    <s v="Other"/>
    <s v="WIA Title II 2014 (All Grantees)"/>
    <n v="33525"/>
  </r>
  <r>
    <s v="Kings"/>
    <x v="320"/>
    <x v="2"/>
    <n v="3"/>
    <x v="56"/>
    <s v="Sequoias Consortium"/>
    <x v="83"/>
    <s v="Other"/>
    <s v="Adult Correctional Funds (K-12 Only)"/>
    <n v="51359"/>
  </r>
  <r>
    <s v="Kings"/>
    <x v="320"/>
    <x v="2"/>
    <n v="3"/>
    <x v="56"/>
    <s v="Sequoias Consortium"/>
    <x v="82"/>
    <s v="AEBG Block Grant Funding"/>
    <s v="MOE"/>
    <n v="424488"/>
  </r>
  <r>
    <s v="Kings"/>
    <x v="320"/>
    <x v="2"/>
    <n v="3"/>
    <x v="56"/>
    <s v="Sequoias Consortium"/>
    <x v="80"/>
    <s v="CalWORKS"/>
    <s v="CalWORKS Adult/ROC/P"/>
    <n v="48818"/>
  </r>
  <r>
    <s v="Kings "/>
    <x v="320"/>
    <x v="2"/>
    <n v="3"/>
    <x v="56"/>
    <s v="Sequoias Consortium"/>
    <x v="12"/>
    <s v="Other"/>
    <s v="WIA Title II 2014 (All Grantees)"/>
    <n v="98019"/>
  </r>
  <r>
    <s v="Kings "/>
    <x v="320"/>
    <x v="2"/>
    <n v="3"/>
    <x v="56"/>
    <s v="Sequoias Consortium"/>
    <x v="8"/>
    <s v="Other"/>
    <s v="Adult Perkins K-12/COE/JPA"/>
    <n v="4451"/>
  </r>
  <r>
    <s v="Tulare"/>
    <x v="321"/>
    <x v="2"/>
    <n v="3"/>
    <x v="56"/>
    <s v="Sequoias Consortium"/>
    <x v="82"/>
    <s v="AEBG Block Grant Funding"/>
    <s v="MOE"/>
    <n v="2598453"/>
  </r>
  <r>
    <s v="Tulare"/>
    <x v="321"/>
    <x v="2"/>
    <n v="3"/>
    <x v="56"/>
    <s v="Sequoias Consortium"/>
    <x v="80"/>
    <s v="CalWORKS"/>
    <s v="CalWORKS Adult/ROC/P"/>
    <n v="110985"/>
  </r>
  <r>
    <s v="Tulare"/>
    <x v="321"/>
    <x v="2"/>
    <n v="3"/>
    <x v="56"/>
    <s v="Sequoias Consortium"/>
    <x v="12"/>
    <s v="Other"/>
    <s v="WIA Title II 2014 (All Grantees)"/>
    <n v="273069"/>
  </r>
  <r>
    <s v="Tulare"/>
    <x v="321"/>
    <x v="2"/>
    <n v="3"/>
    <x v="56"/>
    <s v="Sequoias Consortium"/>
    <x v="8"/>
    <s v="Other"/>
    <s v="Adult Perkins K-12/COE/JPA"/>
    <n v="42536"/>
  </r>
  <r>
    <s v="Tulare"/>
    <x v="322"/>
    <x v="2"/>
    <n v="3"/>
    <x v="56"/>
    <s v="Sequoias Consortium"/>
    <x v="83"/>
    <s v="Other"/>
    <s v="Adult Correctional Funds (K-12 Only)"/>
    <n v="69838"/>
  </r>
  <r>
    <s v="Tulare"/>
    <x v="322"/>
    <x v="2"/>
    <n v="3"/>
    <x v="56"/>
    <s v="Sequoias Consortium"/>
    <x v="82"/>
    <s v="AEBG Block Grant Funding"/>
    <s v="MOE"/>
    <n v="3963525"/>
  </r>
  <r>
    <s v="Tulare"/>
    <x v="322"/>
    <x v="2"/>
    <n v="3"/>
    <x v="56"/>
    <s v="Sequoias Consortium"/>
    <x v="80"/>
    <s v="CalWORKS"/>
    <s v="CalWORKS Adult/ROC/P"/>
    <n v="69902"/>
  </r>
  <r>
    <s v="Tulare"/>
    <x v="322"/>
    <x v="2"/>
    <n v="3"/>
    <x v="56"/>
    <s v="Sequoias Consortium"/>
    <x v="12"/>
    <s v="Other"/>
    <s v="WIA Title II 2014 (All Grantees)"/>
    <n v="407931"/>
  </r>
  <r>
    <s v="Tulare"/>
    <x v="322"/>
    <x v="2"/>
    <n v="3"/>
    <x v="56"/>
    <s v="Sequoias Consortium"/>
    <x v="8"/>
    <s v="Other"/>
    <s v="Adult Perkins K-12/COE/JPA"/>
    <n v="37356"/>
  </r>
  <r>
    <s v="Shasta"/>
    <x v="323"/>
    <x v="2"/>
    <n v="3"/>
    <x v="57"/>
    <s v="Shasta-Tehama-Trinity Consortium"/>
    <x v="83"/>
    <s v="Other"/>
    <s v="Adult Correctional Funds (K-12 Only)"/>
    <n v="15961"/>
  </r>
  <r>
    <s v="Shasta"/>
    <x v="323"/>
    <x v="2"/>
    <n v="3"/>
    <x v="57"/>
    <s v="Shasta-Tehama-Trinity Consortium"/>
    <x v="82"/>
    <s v="AEBG Block Grant Funding"/>
    <s v="MOE"/>
    <n v="76208"/>
  </r>
  <r>
    <s v="Shasta"/>
    <x v="323"/>
    <x v="2"/>
    <n v="3"/>
    <x v="57"/>
    <s v="Shasta-Tehama-Trinity Consortium"/>
    <x v="80"/>
    <s v="CalWORKS"/>
    <s v="CalWORKS Adult/ROC/P"/>
    <n v="47567"/>
  </r>
  <r>
    <s v="Shasta"/>
    <x v="323"/>
    <x v="2"/>
    <n v="3"/>
    <x v="57"/>
    <s v="Shasta-Tehama-Trinity Consortium"/>
    <x v="12"/>
    <s v="Other"/>
    <s v="WIA Title II 2014 (All Grantees)"/>
    <n v="21541"/>
  </r>
  <r>
    <s v="Tehama"/>
    <x v="324"/>
    <x v="2"/>
    <n v="3"/>
    <x v="57"/>
    <s v="Shasta-Tehama-Trinity Consortium"/>
    <x v="80"/>
    <s v="CalWORKS"/>
    <s v="CalWORKS Adult/ROC/P"/>
    <n v="17831"/>
  </r>
  <r>
    <s v="Tehama"/>
    <x v="324"/>
    <x v="2"/>
    <n v="3"/>
    <x v="57"/>
    <s v="Shasta-Tehama-Trinity Consortium"/>
    <x v="12"/>
    <s v="Other"/>
    <s v="WIA Title II 2014 (All Grantees)"/>
    <n v="52467"/>
  </r>
  <r>
    <s v="Trinity"/>
    <x v="325"/>
    <x v="2"/>
    <n v="3"/>
    <x v="57"/>
    <s v="Shasta-Tehama-Trinity Consortium"/>
    <x v="82"/>
    <s v="AEBG Block Grant Funding"/>
    <s v="MOE"/>
    <n v="9503"/>
  </r>
  <r>
    <s v="Trinity"/>
    <x v="325"/>
    <x v="2"/>
    <n v="3"/>
    <x v="57"/>
    <s v="Shasta-Tehama-Trinity Consortium"/>
    <x v="80"/>
    <s v="CalWORKS"/>
    <s v="CalWORKS Adult/ROC/P"/>
    <n v="1760"/>
  </r>
  <r>
    <s v="Shasta"/>
    <x v="326"/>
    <x v="2"/>
    <n v="3"/>
    <x v="57"/>
    <s v="Shasta-Tehama-Trinity Consortium"/>
    <x v="82"/>
    <s v="AEBG Block Grant Funding"/>
    <s v="MOE"/>
    <n v="118283"/>
  </r>
  <r>
    <s v="Shasta"/>
    <x v="326"/>
    <x v="2"/>
    <n v="3"/>
    <x v="57"/>
    <s v="Shasta-Tehama-Trinity Consortium"/>
    <x v="80"/>
    <s v="CalWORKS"/>
    <s v="CalWORKS Adult/ROC/P"/>
    <n v="2003"/>
  </r>
  <r>
    <s v="Trinity"/>
    <x v="327"/>
    <x v="2"/>
    <n v="3"/>
    <x v="57"/>
    <s v="Shasta-Tehama-Trinity Consortium"/>
    <x v="82"/>
    <s v="AEBG Block Grant Funding"/>
    <s v="MOE"/>
    <n v="5014"/>
  </r>
  <r>
    <s v="Trinity"/>
    <x v="328"/>
    <x v="2"/>
    <n v="3"/>
    <x v="57"/>
    <s v="Shasta-Tehama-Trinity Consortium"/>
    <x v="80"/>
    <s v="CalWORKS"/>
    <s v="CalWORKS Adult/ROC/P"/>
    <n v="1760"/>
  </r>
  <r>
    <s v="Nevada"/>
    <x v="329"/>
    <x v="2"/>
    <n v="3"/>
    <x v="58"/>
    <s v="Sierra Joint Consortium"/>
    <x v="83"/>
    <s v="Other"/>
    <s v="Adult Correctional Funds (K-12 Only)"/>
    <n v="3714"/>
  </r>
  <r>
    <s v="Nevada"/>
    <x v="329"/>
    <x v="2"/>
    <n v="3"/>
    <x v="58"/>
    <s v="Sierra Joint Consortium"/>
    <x v="82"/>
    <s v="AEBG Block Grant Funding"/>
    <s v="MOE"/>
    <n v="185490"/>
  </r>
  <r>
    <s v="Nevada"/>
    <x v="329"/>
    <x v="2"/>
    <n v="3"/>
    <x v="58"/>
    <s v="Sierra Joint Consortium"/>
    <x v="12"/>
    <s v="Other"/>
    <s v="WIA Title II 2014 (All Grantees)"/>
    <n v="71744"/>
  </r>
  <r>
    <s v="Nevada"/>
    <x v="330"/>
    <x v="2"/>
    <n v="3"/>
    <x v="58"/>
    <s v="Sierra Joint Consortium"/>
    <x v="80"/>
    <s v="CalWORKS"/>
    <s v="CalWORKS Adult/ROC/P"/>
    <n v="15743"/>
  </r>
  <r>
    <s v="Placer"/>
    <x v="331"/>
    <x v="2"/>
    <n v="3"/>
    <x v="58"/>
    <s v="Sierra Joint Consortium"/>
    <x v="83"/>
    <s v="Other"/>
    <s v="Adult Correctional Funds (K-12 Only)"/>
    <n v="79017"/>
  </r>
  <r>
    <s v="Placer"/>
    <x v="331"/>
    <x v="2"/>
    <n v="3"/>
    <x v="58"/>
    <s v="Sierra Joint Consortium"/>
    <x v="82"/>
    <s v="AEBG Block Grant Funding"/>
    <s v="MOE"/>
    <n v="1038444"/>
  </r>
  <r>
    <s v="Placer"/>
    <x v="331"/>
    <x v="2"/>
    <n v="3"/>
    <x v="58"/>
    <s v="Sierra Joint Consortium"/>
    <x v="12"/>
    <s v="Other"/>
    <s v="WIA Title II 2014 (All Grantees)"/>
    <n v="62846"/>
  </r>
  <r>
    <s v="Placer"/>
    <x v="332"/>
    <x v="2"/>
    <n v="3"/>
    <x v="58"/>
    <s v="Sierra Joint Consortium"/>
    <x v="80"/>
    <s v="CalWORKS"/>
    <s v="CalWORKS Adult/ROC/P"/>
    <n v="3796"/>
  </r>
  <r>
    <s v="Placer"/>
    <x v="333"/>
    <x v="2"/>
    <n v="3"/>
    <x v="58"/>
    <s v="Sierra Joint Consortium"/>
    <x v="82"/>
    <s v="AEBG Block Grant Funding"/>
    <s v="MOE"/>
    <n v="785171"/>
  </r>
  <r>
    <s v="Placer"/>
    <x v="333"/>
    <x v="2"/>
    <n v="3"/>
    <x v="58"/>
    <s v="Sierra Joint Consortium"/>
    <x v="12"/>
    <s v="Other"/>
    <s v="WIA Title II 2014 (All Grantees)"/>
    <n v="337646"/>
  </r>
  <r>
    <s v="Placer"/>
    <x v="334"/>
    <x v="2"/>
    <n v="3"/>
    <x v="58"/>
    <s v="Sierra Joint Consortium"/>
    <x v="80"/>
    <s v="CalWORKS"/>
    <s v="CalWORKS Adult/ROC/P"/>
    <n v="31357"/>
  </r>
  <r>
    <s v="Siskiyou"/>
    <x v="335"/>
    <x v="2"/>
    <n v="3"/>
    <x v="59"/>
    <s v="Siskiyous Consortium"/>
    <x v="82"/>
    <s v="AEBG Block Grant Funding"/>
    <s v="MOE"/>
    <n v="25"/>
  </r>
  <r>
    <s v="Siskiyou"/>
    <x v="336"/>
    <x v="2"/>
    <n v="3"/>
    <x v="59"/>
    <s v="Siskiyous Consortium"/>
    <x v="82"/>
    <s v="AEBG Block Grant Funding"/>
    <s v="MOE"/>
    <n v="7009"/>
  </r>
  <r>
    <s v="Siskiyou"/>
    <x v="336"/>
    <x v="2"/>
    <n v="3"/>
    <x v="59"/>
    <s v="Siskiyous Consortium"/>
    <x v="80"/>
    <s v="CalWORKS"/>
    <s v="CalWORKS Adult/ROC/P"/>
    <n v="1255"/>
  </r>
  <r>
    <s v="Siskiyou"/>
    <x v="337"/>
    <x v="2"/>
    <n v="3"/>
    <x v="59"/>
    <s v="Siskiyous Consortium"/>
    <x v="82"/>
    <s v="AEBG Block Grant Funding"/>
    <s v="MOE"/>
    <n v="8052"/>
  </r>
  <r>
    <s v="Siskiyou"/>
    <x v="337"/>
    <x v="2"/>
    <n v="3"/>
    <x v="59"/>
    <s v="Siskiyous Consortium"/>
    <x v="80"/>
    <s v="CalWORKS"/>
    <s v="CalWORKS Adult/ROC/P"/>
    <n v="5198"/>
  </r>
  <r>
    <s v="Siskiyou"/>
    <x v="338"/>
    <x v="2"/>
    <n v="3"/>
    <x v="59"/>
    <s v="Siskiyous Consortium"/>
    <x v="82"/>
    <s v="AEBG Block Grant Funding"/>
    <s v="MOE"/>
    <n v="35513"/>
  </r>
  <r>
    <s v="Siskiyou"/>
    <x v="338"/>
    <x v="2"/>
    <n v="3"/>
    <x v="59"/>
    <s v="Siskiyous Consortium"/>
    <x v="80"/>
    <s v="CalWORKS"/>
    <s v="CalWORKS Adult/ROC/P"/>
    <n v="11226"/>
  </r>
  <r>
    <s v="Solano"/>
    <x v="339"/>
    <x v="2"/>
    <n v="3"/>
    <x v="60"/>
    <s v="Solano Consortium"/>
    <x v="82"/>
    <s v="AEBG Block Grant Funding"/>
    <s v="MOE"/>
    <n v="16373"/>
  </r>
  <r>
    <s v="Solano"/>
    <x v="340"/>
    <x v="2"/>
    <n v="3"/>
    <x v="60"/>
    <s v="Solano Consortium"/>
    <x v="82"/>
    <s v="AEBG Block Grant Funding"/>
    <s v="MOE"/>
    <n v="954873"/>
  </r>
  <r>
    <s v="Solano"/>
    <x v="340"/>
    <x v="2"/>
    <n v="3"/>
    <x v="60"/>
    <s v="Solano Consortium"/>
    <x v="8"/>
    <s v="Other"/>
    <s v="Adult Perkins K-12/COE/JPA"/>
    <n v="8609"/>
  </r>
  <r>
    <s v="Solano"/>
    <x v="340"/>
    <x v="2"/>
    <n v="3"/>
    <x v="60"/>
    <s v="Solano Consortium"/>
    <x v="80"/>
    <s v="CalWORKS"/>
    <s v="CalWORKS Adult/ROC/P"/>
    <n v="74375"/>
  </r>
  <r>
    <s v="Solano"/>
    <x v="340"/>
    <x v="2"/>
    <n v="3"/>
    <x v="60"/>
    <s v="Solano Consortium"/>
    <x v="12"/>
    <s v="Other"/>
    <s v="WIA Title II 2014 (All Grantees)"/>
    <n v="272532"/>
  </r>
  <r>
    <s v="Solano"/>
    <x v="341"/>
    <x v="2"/>
    <n v="3"/>
    <x v="60"/>
    <s v="Solano Consortium"/>
    <x v="82"/>
    <s v="AEBG Block Grant Funding"/>
    <s v="MOE"/>
    <n v="106787"/>
  </r>
  <r>
    <s v="Solano"/>
    <x v="341"/>
    <x v="2"/>
    <n v="3"/>
    <x v="60"/>
    <s v="Solano Consortium"/>
    <x v="80"/>
    <s v="CalWORKS"/>
    <s v="CalWORKS Adult/ROC/P"/>
    <n v="6625"/>
  </r>
  <r>
    <s v="Solano"/>
    <x v="342"/>
    <x v="2"/>
    <n v="3"/>
    <x v="60"/>
    <s v="Solano Consortium"/>
    <x v="82"/>
    <s v="AEBG Block Grant Funding"/>
    <s v="MOE"/>
    <n v="1347594"/>
  </r>
  <r>
    <s v="Solano"/>
    <x v="342"/>
    <x v="2"/>
    <n v="3"/>
    <x v="60"/>
    <s v="Solano Consortium"/>
    <x v="8"/>
    <s v="Other"/>
    <s v="Adult Perkins K-12/COE/JPA"/>
    <n v="7807"/>
  </r>
  <r>
    <s v="Solano"/>
    <x v="342"/>
    <x v="2"/>
    <n v="3"/>
    <x v="60"/>
    <s v="Solano Consortium"/>
    <x v="80"/>
    <s v="CalWORKS"/>
    <s v="CalWORKS Adult/ROC/P"/>
    <n v="13251"/>
  </r>
  <r>
    <s v="Solano"/>
    <x v="342"/>
    <x v="2"/>
    <n v="3"/>
    <x v="60"/>
    <s v="Solano Consortium"/>
    <x v="12"/>
    <s v="Other"/>
    <s v="WIA Title II 2014 (All Grantees)"/>
    <n v="354330"/>
  </r>
  <r>
    <s v="Sonoma"/>
    <x v="343"/>
    <x v="2"/>
    <n v="3"/>
    <x v="61"/>
    <s v="Sonoma County Consortium"/>
    <x v="82"/>
    <s v="AEBG Block Grant Funding"/>
    <s v="MOE"/>
    <n v="770486"/>
  </r>
  <r>
    <s v="Sonoma"/>
    <x v="343"/>
    <x v="2"/>
    <n v="3"/>
    <x v="61"/>
    <s v="Sonoma County Consortium"/>
    <x v="80"/>
    <s v="CalWORKS"/>
    <s v="CalWORKS Adult/ROC/P"/>
    <n v="35916"/>
  </r>
  <r>
    <s v="Sonoma"/>
    <x v="343"/>
    <x v="2"/>
    <n v="3"/>
    <x v="61"/>
    <s v="Sonoma County Consortium"/>
    <x v="12"/>
    <s v="Other"/>
    <s v="WIA Title II 2014 (All Grantees)"/>
    <n v="62690"/>
  </r>
  <r>
    <s v="Orange"/>
    <x v="344"/>
    <x v="2"/>
    <n v="3"/>
    <x v="62"/>
    <s v="South Orange Consortium"/>
    <x v="82"/>
    <s v="AEBG Block Grant Funding"/>
    <s v="MOE"/>
    <n v="1039691"/>
  </r>
  <r>
    <s v="Orange"/>
    <x v="344"/>
    <x v="2"/>
    <n v="3"/>
    <x v="62"/>
    <s v="South Orange Consortium"/>
    <x v="80"/>
    <s v="CalWORKS"/>
    <s v="CalWORKS Adult/ROC/P"/>
    <n v="28151"/>
  </r>
  <r>
    <s v="Orange"/>
    <x v="344"/>
    <x v="2"/>
    <n v="3"/>
    <x v="62"/>
    <s v="South Orange Consortium"/>
    <x v="12"/>
    <s v="Other"/>
    <s v="WIA Title II 2014 (All Grantees)"/>
    <n v="436175"/>
  </r>
  <r>
    <s v="Orange"/>
    <x v="345"/>
    <x v="2"/>
    <n v="3"/>
    <x v="62"/>
    <s v="South Orange Consortium"/>
    <x v="80"/>
    <s v="CalWORKS"/>
    <s v="CalWORKS Adult/ROC/P"/>
    <n v="1636"/>
  </r>
  <r>
    <s v="Orange"/>
    <x v="346"/>
    <x v="2"/>
    <n v="3"/>
    <x v="62"/>
    <s v="South Orange Consortium"/>
    <x v="82"/>
    <s v="AEBG Block Grant Funding"/>
    <s v="MOE"/>
    <n v="41735"/>
  </r>
  <r>
    <s v="Orange"/>
    <x v="347"/>
    <x v="2"/>
    <n v="3"/>
    <x v="62"/>
    <s v="South Orange Consortium"/>
    <x v="82"/>
    <s v="AEBG Block Grant Funding"/>
    <s v="MOE"/>
    <n v="861712"/>
  </r>
  <r>
    <s v="Orange"/>
    <x v="347"/>
    <x v="2"/>
    <n v="3"/>
    <x v="62"/>
    <s v="South Orange Consortium"/>
    <x v="80"/>
    <s v="CalWORKS"/>
    <s v="CalWORKS Adult/ROC/P"/>
    <n v="42226"/>
  </r>
  <r>
    <s v="Orange"/>
    <x v="347"/>
    <x v="2"/>
    <n v="3"/>
    <x v="62"/>
    <s v="South Orange Consortium"/>
    <x v="12"/>
    <s v="Other"/>
    <s v="WIA Title II 2014 (All Grantees)"/>
    <n v="59919"/>
  </r>
  <r>
    <s v="Orange"/>
    <x v="348"/>
    <x v="2"/>
    <n v="3"/>
    <x v="62"/>
    <s v="South Orange Consortium"/>
    <x v="82"/>
    <s v="AEBG Block Grant Funding"/>
    <s v="MOE"/>
    <n v="422723"/>
  </r>
  <r>
    <s v="Orange"/>
    <x v="348"/>
    <x v="2"/>
    <n v="3"/>
    <x v="62"/>
    <s v="South Orange Consortium"/>
    <x v="80"/>
    <s v="CalWORKS"/>
    <s v="CalWORKS Adult/ROC/P"/>
    <n v="12602"/>
  </r>
  <r>
    <s v="San Diego"/>
    <x v="349"/>
    <x v="2"/>
    <n v="3"/>
    <x v="63"/>
    <s v="South Bay Consortium (San Diego)"/>
    <x v="82"/>
    <s v="AEBG Block Grant Funding"/>
    <s v="MOE"/>
    <n v="109654"/>
  </r>
  <r>
    <s v="San Diego"/>
    <x v="350"/>
    <x v="2"/>
    <n v="3"/>
    <x v="63"/>
    <s v="South Bay Consortium (San Diego)"/>
    <x v="82"/>
    <s v="AEBG Block Grant Funding"/>
    <s v="MOE"/>
    <n v="11650000"/>
  </r>
  <r>
    <s v="San Diego"/>
    <x v="350"/>
    <x v="2"/>
    <n v="3"/>
    <x v="63"/>
    <s v="South Bay Consortium (San Diego)"/>
    <x v="8"/>
    <s v="Other"/>
    <s v="Adult Perkins K-12/COE/JPA"/>
    <n v="293591"/>
  </r>
  <r>
    <s v="San Diego"/>
    <x v="350"/>
    <x v="2"/>
    <n v="3"/>
    <x v="63"/>
    <s v="South Bay Consortium (San Diego)"/>
    <x v="80"/>
    <s v="CalWORKS"/>
    <s v="CalWORKS Adult/ROC/P"/>
    <n v="217137"/>
  </r>
  <r>
    <s v="San Diego"/>
    <x v="350"/>
    <x v="2"/>
    <n v="3"/>
    <x v="63"/>
    <s v="South Bay Consortium (San Diego)"/>
    <x v="12"/>
    <s v="Other"/>
    <s v="WIA Title II 2014 (All Grantees)"/>
    <n v="1834091"/>
  </r>
  <r>
    <s v="Fresno"/>
    <x v="351"/>
    <x v="2"/>
    <n v="3"/>
    <x v="64"/>
    <s v="State Center Consortium"/>
    <x v="82"/>
    <s v="AEBG Block Grant Funding"/>
    <s v="MOE"/>
    <n v="53612"/>
  </r>
  <r>
    <s v="Fresno"/>
    <x v="352"/>
    <x v="2"/>
    <n v="3"/>
    <x v="64"/>
    <s v="State Center Consortium"/>
    <x v="82"/>
    <s v="AEBG Block Grant Funding"/>
    <s v="MOE"/>
    <n v="547082"/>
  </r>
  <r>
    <s v="Fresno"/>
    <x v="352"/>
    <x v="2"/>
    <n v="3"/>
    <x v="64"/>
    <s v="State Center Consortium"/>
    <x v="80"/>
    <s v="CalWORKS"/>
    <s v="CalWORKS Adult/ROC/P"/>
    <n v="122661"/>
  </r>
  <r>
    <s v="Fresno"/>
    <x v="352"/>
    <x v="2"/>
    <n v="3"/>
    <x v="64"/>
    <s v="State Center Consortium"/>
    <x v="12"/>
    <s v="Other"/>
    <s v="WIA Title II 2014 (All Grantees)"/>
    <n v="330498"/>
  </r>
  <r>
    <s v="Fresno"/>
    <x v="352"/>
    <x v="2"/>
    <n v="3"/>
    <x v="64"/>
    <s v="State Center Consortium"/>
    <x v="8"/>
    <s v="Other"/>
    <s v="Adult Perkins K-12/COE/JPA"/>
    <n v="44870"/>
  </r>
  <r>
    <s v="Madera"/>
    <x v="353"/>
    <x v="2"/>
    <n v="3"/>
    <x v="64"/>
    <s v="State Center Consortium"/>
    <x v="82"/>
    <s v="AEBG Block Grant Funding"/>
    <s v="MOE"/>
    <n v="21035"/>
  </r>
  <r>
    <s v="Fresno"/>
    <x v="354"/>
    <x v="2"/>
    <n v="3"/>
    <x v="64"/>
    <s v="State Center Consortium"/>
    <x v="82"/>
    <s v="AEBG Block Grant Funding"/>
    <s v="MOE"/>
    <n v="1868589"/>
  </r>
  <r>
    <s v="Fresno"/>
    <x v="354"/>
    <x v="2"/>
    <n v="3"/>
    <x v="64"/>
    <s v="State Center Consortium"/>
    <x v="80"/>
    <s v="CalWORKS"/>
    <s v="CalWORKS Adult/ROC/P"/>
    <n v="89013"/>
  </r>
  <r>
    <s v="Fresno"/>
    <x v="354"/>
    <x v="2"/>
    <n v="3"/>
    <x v="64"/>
    <s v="State Center Consortium"/>
    <x v="12"/>
    <s v="Other"/>
    <s v="WIA Title II 2014 (All Grantees)"/>
    <n v="528484"/>
  </r>
  <r>
    <s v="Fresno"/>
    <x v="354"/>
    <x v="2"/>
    <n v="3"/>
    <x v="64"/>
    <s v="State Center Consortium"/>
    <x v="8"/>
    <s v="Other"/>
    <s v="Adult Perkins K-12/COE/JPA"/>
    <n v="36480"/>
  </r>
  <r>
    <s v="Tulare"/>
    <x v="355"/>
    <x v="2"/>
    <n v="3"/>
    <x v="64"/>
    <s v="State Center Consortium"/>
    <x v="82"/>
    <s v="AEBG Block Grant Funding"/>
    <s v="MOE"/>
    <n v="219419"/>
  </r>
  <r>
    <s v="Fresno"/>
    <x v="356"/>
    <x v="2"/>
    <n v="3"/>
    <x v="64"/>
    <s v="State Center Consortium"/>
    <x v="82"/>
    <s v="AEBG Block Grant Funding"/>
    <s v="MOE"/>
    <n v="3917145"/>
  </r>
  <r>
    <s v="Fresno"/>
    <x v="356"/>
    <x v="2"/>
    <n v="3"/>
    <x v="64"/>
    <s v="State Center Consortium"/>
    <x v="80"/>
    <s v="CalWORKS"/>
    <s v="CalWORKS Adult/ROC/P"/>
    <n v="209532"/>
  </r>
  <r>
    <s v="Fresno"/>
    <x v="356"/>
    <x v="2"/>
    <n v="3"/>
    <x v="64"/>
    <s v="State Center Consortium"/>
    <x v="12"/>
    <s v="Other"/>
    <s v="WIA Title II 2014 (All Grantees)"/>
    <n v="1247953"/>
  </r>
  <r>
    <s v="Fresno"/>
    <x v="356"/>
    <x v="2"/>
    <n v="3"/>
    <x v="64"/>
    <s v="State Center Consortium"/>
    <x v="8"/>
    <s v="Other"/>
    <s v="Adult Perkins K-12/COE/JPA"/>
    <n v="62454"/>
  </r>
  <r>
    <s v="Madera"/>
    <x v="357"/>
    <x v="2"/>
    <n v="3"/>
    <x v="64"/>
    <s v="State Center Consortium"/>
    <x v="82"/>
    <s v="AEBG Block Grant Funding"/>
    <s v="MOE"/>
    <n v="2473"/>
  </r>
  <r>
    <s v="Fresno"/>
    <x v="358"/>
    <x v="2"/>
    <n v="3"/>
    <x v="64"/>
    <s v="State Center Consortium"/>
    <x v="82"/>
    <s v="AEBG Block Grant Funding"/>
    <s v="MOE"/>
    <n v="839125"/>
  </r>
  <r>
    <s v="Fresno"/>
    <x v="358"/>
    <x v="2"/>
    <n v="3"/>
    <x v="64"/>
    <s v="State Center Consortium"/>
    <x v="12"/>
    <s v="Other"/>
    <s v="WIA Title II 2014 (All Grantees)"/>
    <n v="72740"/>
  </r>
  <r>
    <s v="Madera"/>
    <x v="359"/>
    <x v="2"/>
    <n v="3"/>
    <x v="64"/>
    <s v="State Center Consortium"/>
    <x v="83"/>
    <s v="Other"/>
    <s v="Adult Correctional Funds (K-12 Only)"/>
    <n v="5515"/>
  </r>
  <r>
    <s v="Madera"/>
    <x v="359"/>
    <x v="2"/>
    <n v="3"/>
    <x v="64"/>
    <s v="State Center Consortium"/>
    <x v="82"/>
    <s v="AEBG Block Grant Funding"/>
    <s v="MOE"/>
    <n v="670193"/>
  </r>
  <r>
    <s v="Madera"/>
    <x v="359"/>
    <x v="2"/>
    <n v="3"/>
    <x v="64"/>
    <s v="State Center Consortium"/>
    <x v="8"/>
    <s v="Other"/>
    <s v="Adult Perkins K-12/COE/JPA"/>
    <n v="9266"/>
  </r>
  <r>
    <s v="Madera"/>
    <x v="359"/>
    <x v="2"/>
    <n v="3"/>
    <x v="64"/>
    <s v="State Center Consortium"/>
    <x v="80"/>
    <s v="CalWORKS"/>
    <s v="CalWORKS Adult/ROC/P"/>
    <n v="44037"/>
  </r>
  <r>
    <s v="Madera"/>
    <x v="359"/>
    <x v="2"/>
    <n v="3"/>
    <x v="64"/>
    <s v="State Center Consortium"/>
    <x v="12"/>
    <s v="Other"/>
    <s v="WIA Title II 2014 (All Grantees)"/>
    <n v="158153"/>
  </r>
  <r>
    <s v="Fresno"/>
    <x v="360"/>
    <x v="2"/>
    <n v="3"/>
    <x v="64"/>
    <s v="State Center Consortium"/>
    <x v="82"/>
    <s v="AEBG Block Grant Funding"/>
    <s v="MOE"/>
    <n v="530447"/>
  </r>
  <r>
    <s v="Fresno"/>
    <x v="360"/>
    <x v="2"/>
    <n v="3"/>
    <x v="64"/>
    <s v="State Center Consortium"/>
    <x v="80"/>
    <s v="CalWORKS"/>
    <s v="CalWORKS Adult/ROC/P"/>
    <n v="88707"/>
  </r>
  <r>
    <s v="Fresno"/>
    <x v="361"/>
    <x v="2"/>
    <n v="3"/>
    <x v="64"/>
    <s v="State Center Consortium"/>
    <x v="82"/>
    <s v="AEBG Block Grant Funding"/>
    <s v="MOE"/>
    <n v="351018"/>
  </r>
  <r>
    <s v="Fresno"/>
    <x v="361"/>
    <x v="2"/>
    <n v="3"/>
    <x v="64"/>
    <s v="State Center Consortium"/>
    <x v="12"/>
    <s v="Other"/>
    <s v="WIA Title II 2014 (All Grantees)"/>
    <n v="146057"/>
  </r>
  <r>
    <s v="Fresno"/>
    <x v="362"/>
    <x v="2"/>
    <n v="3"/>
    <x v="64"/>
    <s v="State Center Consortium"/>
    <x v="82"/>
    <s v="AEBG Block Grant Funding"/>
    <s v="MOE"/>
    <n v="45928"/>
  </r>
  <r>
    <s v="Madera"/>
    <x v="363"/>
    <x v="2"/>
    <n v="3"/>
    <x v="64"/>
    <s v="State Center Consortium"/>
    <x v="82"/>
    <s v="AEBG Block Grant Funding"/>
    <s v="MOE"/>
    <n v="229066"/>
  </r>
  <r>
    <s v="Ventura"/>
    <x v="364"/>
    <x v="2"/>
    <n v="3"/>
    <x v="65"/>
    <s v="Ventura Consortium"/>
    <x v="82"/>
    <s v="AEBG Block Grant Funding"/>
    <s v="MOE"/>
    <n v="1209343"/>
  </r>
  <r>
    <s v="Ventura"/>
    <x v="364"/>
    <x v="2"/>
    <n v="3"/>
    <x v="65"/>
    <s v="Ventura Consortium"/>
    <x v="80"/>
    <s v="CalWORKS"/>
    <s v="CalWORKS Adult/ROC/P"/>
    <n v="2029"/>
  </r>
  <r>
    <s v="Ventura"/>
    <x v="364"/>
    <x v="2"/>
    <n v="3"/>
    <x v="65"/>
    <s v="Ventura Consortium"/>
    <x v="12"/>
    <s v="Other"/>
    <s v="WIA Title II 2014 (All Grantees)"/>
    <n v="257033"/>
  </r>
  <r>
    <s v="Ventura"/>
    <x v="365"/>
    <x v="2"/>
    <n v="3"/>
    <x v="65"/>
    <s v="Ventura Consortium"/>
    <x v="82"/>
    <s v="AEBG Block Grant Funding"/>
    <s v="MOE"/>
    <n v="90718"/>
  </r>
  <r>
    <s v="Ventura"/>
    <x v="366"/>
    <x v="2"/>
    <n v="3"/>
    <x v="65"/>
    <s v="Ventura Consortium"/>
    <x v="82"/>
    <s v="AEBG Block Grant Funding"/>
    <s v="MOE"/>
    <n v="15052"/>
  </r>
  <r>
    <s v="Ventura"/>
    <x v="367"/>
    <x v="2"/>
    <n v="3"/>
    <x v="65"/>
    <s v="Ventura Consortium"/>
    <x v="82"/>
    <s v="AEBG Block Grant Funding"/>
    <s v="MOE"/>
    <n v="2353403"/>
  </r>
  <r>
    <s v="Ventura"/>
    <x v="367"/>
    <x v="2"/>
    <n v="3"/>
    <x v="65"/>
    <s v="Ventura Consortium"/>
    <x v="80"/>
    <s v="CalWORKS"/>
    <s v="CalWORKS Adult/ROC/P"/>
    <n v="34643"/>
  </r>
  <r>
    <s v="Ventura"/>
    <x v="367"/>
    <x v="2"/>
    <n v="3"/>
    <x v="65"/>
    <s v="Ventura Consortium"/>
    <x v="12"/>
    <s v="Other"/>
    <s v="WIA Title II 2014 (All Grantees)"/>
    <n v="589723"/>
  </r>
  <r>
    <s v="Ventura"/>
    <x v="368"/>
    <x v="2"/>
    <n v="3"/>
    <x v="65"/>
    <s v="Ventura Consortium"/>
    <x v="82"/>
    <s v="AEBG Block Grant Funding"/>
    <s v="MOE"/>
    <n v="4328665"/>
  </r>
  <r>
    <s v="Ventura"/>
    <x v="368"/>
    <x v="2"/>
    <n v="3"/>
    <x v="65"/>
    <s v="Ventura Consortium"/>
    <x v="80"/>
    <s v="CalWORKS"/>
    <s v="CalWORKS Adult/ROC/P"/>
    <n v="2029"/>
  </r>
  <r>
    <s v="Ventura"/>
    <x v="368"/>
    <x v="2"/>
    <n v="3"/>
    <x v="65"/>
    <s v="Ventura Consortium"/>
    <x v="12"/>
    <s v="Other"/>
    <s v="WIA Title II 2014 (All Grantees)"/>
    <n v="221430"/>
  </r>
  <r>
    <s v="Ventura"/>
    <x v="369"/>
    <x v="2"/>
    <n v="3"/>
    <x v="65"/>
    <s v="Ventura Consortium"/>
    <x v="82"/>
    <s v="AEBG Block Grant Funding"/>
    <s v="MOE"/>
    <n v="3362267"/>
  </r>
  <r>
    <s v="Ventura"/>
    <x v="369"/>
    <x v="2"/>
    <n v="3"/>
    <x v="65"/>
    <s v="Ventura Consortium"/>
    <x v="12"/>
    <s v="Other"/>
    <s v="WIA Title II 2014 (All Grantees)"/>
    <n v="200846"/>
  </r>
  <r>
    <s v="San Bernardino"/>
    <x v="370"/>
    <x v="2"/>
    <n v="3"/>
    <x v="66"/>
    <s v="Victor Valley Consortium"/>
    <x v="80"/>
    <s v="CalWORKS"/>
    <s v="CalWORKS Adult/ROC/P"/>
    <n v="2956"/>
  </r>
  <r>
    <s v="San Bernardino"/>
    <x v="370"/>
    <x v="2"/>
    <n v="3"/>
    <x v="66"/>
    <s v="Victor Valley Consortium"/>
    <x v="82"/>
    <s v="AEBG Block Grant Funding"/>
    <s v="MOE"/>
    <n v="123579"/>
  </r>
  <r>
    <s v="San Bernardino"/>
    <x v="371"/>
    <x v="2"/>
    <n v="3"/>
    <x v="66"/>
    <s v="Victor Valley Consortium"/>
    <x v="82"/>
    <s v="AEBG Block Grant Funding"/>
    <s v="MOE"/>
    <n v="343846"/>
  </r>
  <r>
    <s v="San Bernardino"/>
    <x v="371"/>
    <x v="2"/>
    <n v="3"/>
    <x v="66"/>
    <s v="Victor Valley Consortium"/>
    <x v="80"/>
    <s v="CalWORKS"/>
    <s v="CalWORKS Adult/ROC/P"/>
    <n v="37125"/>
  </r>
  <r>
    <s v="San Bernardino"/>
    <x v="371"/>
    <x v="2"/>
    <n v="3"/>
    <x v="66"/>
    <s v="Victor Valley Consortium"/>
    <x v="12"/>
    <s v="Other"/>
    <s v="WIA Title II 2014 (All Grantees)"/>
    <n v="94527"/>
  </r>
  <r>
    <s v="San Bernardino"/>
    <x v="372"/>
    <x v="2"/>
    <n v="3"/>
    <x v="66"/>
    <s v="Victor Valley Consortium"/>
    <x v="82"/>
    <s v="AEBG Block Grant Funding"/>
    <s v="MOE"/>
    <n v="137872"/>
  </r>
  <r>
    <s v="Fresno"/>
    <x v="373"/>
    <x v="2"/>
    <n v="3"/>
    <x v="67"/>
    <s v="West Hills Consortium"/>
    <x v="82"/>
    <s v="AEBG Block Grant Funding"/>
    <s v="MOE"/>
    <n v="1978"/>
  </r>
  <r>
    <s v="Fresno"/>
    <x v="373"/>
    <x v="2"/>
    <n v="3"/>
    <x v="67"/>
    <s v="West Hills Consortium"/>
    <x v="12"/>
    <s v="Other"/>
    <s v="WIA Title II 2014 (All Grantees)"/>
    <n v="5523"/>
  </r>
  <r>
    <s v="Fresno"/>
    <x v="374"/>
    <x v="2"/>
    <n v="3"/>
    <x v="67"/>
    <s v="West Hills Consortium"/>
    <x v="82"/>
    <s v="AEBG Block Grant Funding"/>
    <s v="MOE"/>
    <n v="32617"/>
  </r>
  <r>
    <s v="Kings"/>
    <x v="375"/>
    <x v="2"/>
    <n v="3"/>
    <x v="67"/>
    <s v="West Hills Consortium"/>
    <x v="80"/>
    <s v="CalWORKS"/>
    <s v="CalWORKS Adult/ROC/P"/>
    <n v="6102"/>
  </r>
  <r>
    <s v="Kings"/>
    <x v="375"/>
    <x v="2"/>
    <n v="3"/>
    <x v="67"/>
    <s v="West Hills Consortium"/>
    <x v="82"/>
    <s v="AEBG Block Grant Funding"/>
    <s v="MOE"/>
    <n v="205981"/>
  </r>
  <r>
    <s v="Kings "/>
    <x v="375"/>
    <x v="2"/>
    <n v="3"/>
    <x v="67"/>
    <s v="West Hills Consortium"/>
    <x v="12"/>
    <s v="Other"/>
    <s v="WIA Title II 2014 (All Grantees)"/>
    <n v="103677"/>
  </r>
  <r>
    <s v="Fresno"/>
    <x v="376"/>
    <x v="2"/>
    <n v="3"/>
    <x v="67"/>
    <s v="West Hills Consortium"/>
    <x v="82"/>
    <s v="AEBG Block Grant Funding"/>
    <s v="MOE"/>
    <n v="44688"/>
  </r>
  <r>
    <s v="Santa Clara "/>
    <x v="377"/>
    <x v="2"/>
    <n v="3"/>
    <x v="50"/>
    <s v="South Bay Consortium (San Jose)"/>
    <x v="80"/>
    <s v="CalWORKS"/>
    <s v="CalWORKS Adult/ROC/P"/>
    <n v="19176"/>
  </r>
  <r>
    <s v="Santa Clara "/>
    <x v="377"/>
    <x v="2"/>
    <n v="3"/>
    <x v="50"/>
    <s v="South Bay Consortium (San Jose)"/>
    <x v="82"/>
    <s v="AEBG Block Grant Funding"/>
    <s v="MOE"/>
    <n v="2606166"/>
  </r>
  <r>
    <s v="Santa Clara "/>
    <x v="377"/>
    <x v="2"/>
    <n v="3"/>
    <x v="50"/>
    <s v="South Bay Consortium (San Jose)"/>
    <x v="12"/>
    <s v="Other"/>
    <s v="WIA Title II 2014 (All Grantees)"/>
    <n v="273748"/>
  </r>
  <r>
    <s v="Santa Clara "/>
    <x v="378"/>
    <x v="2"/>
    <n v="3"/>
    <x v="50"/>
    <s v="South Bay Consortium (San Jose)"/>
    <x v="82"/>
    <s v="AEBG Block Grant Funding"/>
    <s v="MOE"/>
    <n v="1319900"/>
  </r>
  <r>
    <s v="Santa Clara "/>
    <x v="378"/>
    <x v="2"/>
    <n v="3"/>
    <x v="50"/>
    <s v="South Bay Consortium (San Jose)"/>
    <x v="8"/>
    <s v="Other"/>
    <s v="Adult Perkins K-12/COE/JPA"/>
    <n v="12330"/>
  </r>
  <r>
    <s v="Santa Clara "/>
    <x v="378"/>
    <x v="2"/>
    <n v="3"/>
    <x v="50"/>
    <s v="South Bay Consortium (San Jose)"/>
    <x v="80"/>
    <s v="CalWORKS"/>
    <s v="CalWORKS Adult/ROC/P"/>
    <n v="10207"/>
  </r>
  <r>
    <s v="Santa Clara "/>
    <x v="378"/>
    <x v="2"/>
    <n v="3"/>
    <x v="50"/>
    <s v="South Bay Consortium (San Jose)"/>
    <x v="12"/>
    <s v="Other"/>
    <s v="WIA Title II 2014 (All Grantees)"/>
    <n v="292177"/>
  </r>
  <r>
    <s v="Stanislaus"/>
    <x v="379"/>
    <x v="2"/>
    <n v="3"/>
    <x v="69"/>
    <s v="Stanislaus Mother Lode Consortium"/>
    <x v="82"/>
    <s v="AEBG Block Grant Funding"/>
    <s v="MOE"/>
    <n v="260586"/>
  </r>
  <r>
    <s v="Stanislaus"/>
    <x v="379"/>
    <x v="2"/>
    <n v="3"/>
    <x v="69"/>
    <s v="Stanislaus Mother Lode Consortium"/>
    <x v="80"/>
    <s v="CalWORKS"/>
    <s v="CalWORKS Adult/ROC/P"/>
    <n v="30713"/>
  </r>
  <r>
    <s v="Stanislaus"/>
    <x v="379"/>
    <x v="2"/>
    <n v="3"/>
    <x v="69"/>
    <s v="Stanislaus Mother Lode Consortium"/>
    <x v="12"/>
    <s v="Other"/>
    <s v="WIA Title II 2014 (All Grantees)"/>
    <n v="156326"/>
  </r>
  <r>
    <s v="Stanislaus"/>
    <x v="380"/>
    <x v="2"/>
    <n v="3"/>
    <x v="69"/>
    <s v="Stanislaus Mother Lode Consortium"/>
    <x v="80"/>
    <s v="CalWORKS"/>
    <s v="CalWORKS Adult/ROC/P"/>
    <n v="172739"/>
  </r>
  <r>
    <s v="Stanislaus"/>
    <x v="380"/>
    <x v="2"/>
    <n v="3"/>
    <x v="69"/>
    <s v="Stanislaus Mother Lode Consortium"/>
    <x v="82"/>
    <s v="AEBG Block Grant Funding"/>
    <s v="MOE"/>
    <n v="193044"/>
  </r>
  <r>
    <s v="Stanislaus"/>
    <x v="380"/>
    <x v="2"/>
    <n v="3"/>
    <x v="69"/>
    <s v="Stanislaus Mother Lode Consortium"/>
    <x v="12"/>
    <s v="Other"/>
    <s v="WIA Title II 2014 (All Grantees)"/>
    <n v="27110"/>
  </r>
  <r>
    <s v="Stanislaus"/>
    <x v="381"/>
    <x v="2"/>
    <n v="3"/>
    <x v="69"/>
    <s v="Stanislaus Mother Lode Consortium"/>
    <x v="82"/>
    <s v="AEBG Block Grant Funding"/>
    <s v="MOE"/>
    <n v="66826"/>
  </r>
  <r>
    <s v="Stanislaus"/>
    <x v="382"/>
    <x v="2"/>
    <n v="3"/>
    <x v="69"/>
    <s v="Stanislaus Mother Lode Consortium"/>
    <x v="82"/>
    <s v="AEBG Block Grant Funding"/>
    <s v="MOE"/>
    <n v="71327"/>
  </r>
  <r>
    <s v="Tuolumne"/>
    <x v="383"/>
    <x v="2"/>
    <n v="3"/>
    <x v="69"/>
    <s v="Stanislaus Mother Lode Consortium"/>
    <x v="82"/>
    <s v="AEBG Block Grant Funding"/>
    <s v="MOE"/>
    <n v="10000"/>
  </r>
  <r>
    <s v="Stanislaus"/>
    <x v="384"/>
    <x v="2"/>
    <n v="3"/>
    <x v="69"/>
    <s v="Stanislaus Mother Lode Consortium"/>
    <x v="82"/>
    <s v="AEBG Block Grant Funding"/>
    <s v="MOE"/>
    <n v="728866"/>
  </r>
  <r>
    <s v="Stanislaus"/>
    <x v="384"/>
    <x v="2"/>
    <n v="3"/>
    <x v="69"/>
    <s v="Stanislaus Mother Lode Consortium"/>
    <x v="80"/>
    <s v="CalWORKS"/>
    <s v="CalWORKS Adult/ROC/P"/>
    <n v="6086"/>
  </r>
  <r>
    <s v="Stanislaus"/>
    <x v="384"/>
    <x v="2"/>
    <n v="3"/>
    <x v="69"/>
    <s v="Stanislaus Mother Lode Consortium"/>
    <x v="12"/>
    <s v="Other"/>
    <s v="WIA Title II 2014 (All Grantees)"/>
    <n v="482510"/>
  </r>
  <r>
    <s v="Lake"/>
    <x v="385"/>
    <x v="2"/>
    <n v="3"/>
    <x v="70"/>
    <s v="North Central Consortium"/>
    <x v="82"/>
    <s v="AEBG Block Grant Funding"/>
    <s v="MOE"/>
    <n v="27277"/>
  </r>
  <r>
    <s v="Lake"/>
    <x v="385"/>
    <x v="2"/>
    <n v="3"/>
    <x v="70"/>
    <s v="North Central Consortium"/>
    <x v="80"/>
    <s v="CalWORKS"/>
    <s v="CalWORKS Adult/ROC/P"/>
    <n v="13038"/>
  </r>
  <r>
    <s v="Yolo"/>
    <x v="386"/>
    <x v="2"/>
    <n v="3"/>
    <x v="70"/>
    <s v="North Central Consortium"/>
    <x v="82"/>
    <s v="AEBG Block Grant Funding"/>
    <s v="MOE"/>
    <n v="1204180"/>
  </r>
  <r>
    <s v="Yolo"/>
    <x v="386"/>
    <x v="2"/>
    <n v="3"/>
    <x v="70"/>
    <s v="North Central Consortium"/>
    <x v="80"/>
    <s v="CalWORKS"/>
    <s v="CalWORKS Adult/ROC/P"/>
    <n v="18363"/>
  </r>
  <r>
    <s v="Yolo"/>
    <x v="386"/>
    <x v="2"/>
    <n v="3"/>
    <x v="70"/>
    <s v="North Central Consortium"/>
    <x v="12"/>
    <s v="Other"/>
    <s v="WIA Title II 2014 (All Grantees)"/>
    <n v="232596"/>
  </r>
  <r>
    <s v="Butte"/>
    <x v="387"/>
    <x v="3"/>
    <n v="4"/>
    <x v="3"/>
    <s v="Butte-Glenn Consortium"/>
    <x v="80"/>
    <s v="CalWORKS"/>
    <s v="CalWORKS Adult/ROC/P"/>
    <n v="7070"/>
  </r>
  <r>
    <s v="Glenn"/>
    <x v="388"/>
    <x v="3"/>
    <n v="4"/>
    <x v="3"/>
    <s v="Butte-Glenn Consortium"/>
    <x v="82"/>
    <s v="AEBG Block Grant Funding"/>
    <s v="MOE"/>
    <n v="335309"/>
  </r>
  <r>
    <s v="Glenn"/>
    <x v="388"/>
    <x v="3"/>
    <n v="4"/>
    <x v="3"/>
    <s v="Butte-Glenn Consortium"/>
    <x v="8"/>
    <s v="Other"/>
    <s v="Adult Perkins K-12/COE/JPA"/>
    <n v="73"/>
  </r>
  <r>
    <s v="Glenn"/>
    <x v="388"/>
    <x v="3"/>
    <n v="4"/>
    <x v="3"/>
    <s v="Butte-Glenn Consortium"/>
    <x v="12"/>
    <s v="Other"/>
    <s v="WIA Title II 2014 (All Grantees)"/>
    <n v="56964"/>
  </r>
  <r>
    <s v="Santa Cruz"/>
    <x v="389"/>
    <x v="3"/>
    <n v="4"/>
    <x v="4"/>
    <s v="Santa Cruz County Consortium"/>
    <x v="83"/>
    <s v="Other"/>
    <s v="Adult Correctional Funds (K-12 Only)"/>
    <n v="12210"/>
  </r>
  <r>
    <s v="Santa Cruz"/>
    <x v="389"/>
    <x v="3"/>
    <n v="4"/>
    <x v="4"/>
    <s v="Santa Cruz County Consortium"/>
    <x v="80"/>
    <s v="CalWORKS"/>
    <s v="CalWORKS Adult/ROC/P"/>
    <n v="4500"/>
  </r>
  <r>
    <s v="Contra Costa"/>
    <x v="390"/>
    <x v="3"/>
    <n v="4"/>
    <x v="11"/>
    <s v="Contra Costa Consortium"/>
    <x v="80"/>
    <s v="CalWORKS"/>
    <s v="CalWORKS Adult/ROC/P"/>
    <n v="18877"/>
  </r>
  <r>
    <s v="Contra Costa"/>
    <x v="390"/>
    <x v="3"/>
    <n v="4"/>
    <x v="11"/>
    <s v="Contra Costa Consortium"/>
    <x v="12"/>
    <s v="Other"/>
    <s v="WIA Title II 2014 (All Grantees)"/>
    <n v="353480"/>
  </r>
  <r>
    <s v="Modoc"/>
    <x v="391"/>
    <x v="3"/>
    <n v="4"/>
    <x v="71"/>
    <s v="None"/>
    <x v="80"/>
    <s v="CalWORKS"/>
    <s v="CalWORKS Adult/ROC/P"/>
    <n v="2674"/>
  </r>
  <r>
    <s v="Mono"/>
    <x v="392"/>
    <x v="3"/>
    <n v="4"/>
    <x v="22"/>
    <s v="Kern Consortium"/>
    <x v="82"/>
    <s v="AEBG Block Grant Funding"/>
    <s v="MOE"/>
    <n v="20922"/>
  </r>
  <r>
    <s v="El Dorado"/>
    <x v="393"/>
    <x v="3"/>
    <n v="4"/>
    <x v="27"/>
    <s v="Capital Regional Consortium"/>
    <x v="83"/>
    <s v="Other"/>
    <s v="Adult Correctional Funds (K-12 Only)"/>
    <n v="18385"/>
  </r>
  <r>
    <s v="El Dorado"/>
    <x v="393"/>
    <x v="3"/>
    <n v="4"/>
    <x v="27"/>
    <s v="Capital Regional Consortium"/>
    <x v="82"/>
    <s v="AEBG Block Grant Funding"/>
    <s v="MOE"/>
    <n v="53835"/>
  </r>
  <r>
    <s v="El Dorado"/>
    <x v="393"/>
    <x v="3"/>
    <n v="4"/>
    <x v="27"/>
    <s v="Capital Regional Consortium"/>
    <x v="80"/>
    <s v="CalWORKS"/>
    <s v="CalWORKS Adult/ROC/P"/>
    <n v="21448"/>
  </r>
  <r>
    <s v="Sacramento"/>
    <x v="394"/>
    <x v="3"/>
    <n v="4"/>
    <x v="27"/>
    <s v="Capital Regional Consortium"/>
    <x v="80"/>
    <s v="CalWORKS"/>
    <s v="CalWORKS Adult/ROC/P"/>
    <n v="67616"/>
  </r>
  <r>
    <s v="Calaveras"/>
    <x v="395"/>
    <x v="3"/>
    <n v="4"/>
    <x v="49"/>
    <s v="Delta Sierra Alliance Consortium"/>
    <x v="82"/>
    <s v="AEBG Block Grant Funding"/>
    <s v="MOE"/>
    <n v="56257"/>
  </r>
  <r>
    <s v="San Joaquin"/>
    <x v="396"/>
    <x v="3"/>
    <n v="4"/>
    <x v="49"/>
    <s v="Delta Sierra Alliance Consortium"/>
    <x v="83"/>
    <s v="Other"/>
    <s v="Adult Correctional Funds (K-12 Only)"/>
    <n v="242031"/>
  </r>
  <r>
    <s v="San Mateo"/>
    <x v="397"/>
    <x v="3"/>
    <n v="4"/>
    <x v="52"/>
    <s v="ACCEL San Mateo County"/>
    <x v="83"/>
    <s v="Other"/>
    <s v="Adult Correctional Funds (K-12 Only)"/>
    <n v="20811"/>
  </r>
  <r>
    <s v="Tulare"/>
    <x v="398"/>
    <x v="3"/>
    <n v="4"/>
    <x v="56"/>
    <s v="Sequoias Consortium"/>
    <x v="80"/>
    <s v="CalWORKS"/>
    <s v="CalWORKS Adult/ROC/P"/>
    <n v="40601"/>
  </r>
  <r>
    <s v="Shasta"/>
    <x v="399"/>
    <x v="3"/>
    <n v="4"/>
    <x v="57"/>
    <s v="Shasta-Tehama-Trinity Consortium"/>
    <x v="80"/>
    <s v="CalWORKS"/>
    <s v="CalWORKS Adult/ROC/P"/>
    <n v="6564"/>
  </r>
  <r>
    <s v="Shasta"/>
    <x v="399"/>
    <x v="3"/>
    <n v="4"/>
    <x v="57"/>
    <s v="Shasta-Tehama-Trinity Consortium"/>
    <x v="7"/>
    <s v="Other"/>
    <s v="SSSP NonCredit"/>
    <n v="14456"/>
  </r>
  <r>
    <s v="Tehama"/>
    <x v="400"/>
    <x v="3"/>
    <n v="4"/>
    <x v="57"/>
    <s v="Shasta-Tehama-Trinity Consortium"/>
    <x v="12"/>
    <s v="Other"/>
    <s v="WIA Title II 2014 (All Grantees)"/>
    <n v="25981"/>
  </r>
  <r>
    <s v="Nevada"/>
    <x v="401"/>
    <x v="3"/>
    <n v="4"/>
    <x v="58"/>
    <s v="Sierra Joint Consortium"/>
    <x v="80"/>
    <s v="CalWORKS"/>
    <s v="CalWORKS Adult/ROC/P"/>
    <n v="2086"/>
  </r>
  <r>
    <s v="Placer"/>
    <x v="401"/>
    <x v="3"/>
    <n v="4"/>
    <x v="58"/>
    <s v="Sierra Joint Consortium"/>
    <x v="80"/>
    <s v="CalWORKS"/>
    <s v="CalWORKS Adult/ROC/P"/>
    <n v="4655"/>
  </r>
  <r>
    <s v="Solano"/>
    <x v="402"/>
    <x v="3"/>
    <n v="4"/>
    <x v="60"/>
    <s v="Solano Consortium"/>
    <x v="83"/>
    <s v="Other"/>
    <s v="Adult Correctional Funds (K-12 Only)"/>
    <n v="35526"/>
  </r>
  <r>
    <s v="Sonoma"/>
    <x v="403"/>
    <x v="3"/>
    <n v="4"/>
    <x v="61"/>
    <s v="Sonoma County Consortium"/>
    <x v="83"/>
    <s v="Other"/>
    <s v="Adult Correctional Funds (K-12 Only)"/>
    <n v="80009"/>
  </r>
  <r>
    <s v="Sonoma"/>
    <x v="403"/>
    <x v="3"/>
    <n v="4"/>
    <x v="61"/>
    <s v="Sonoma County Consortium"/>
    <x v="80"/>
    <s v="CalWORKS"/>
    <s v="CalWORKS Adult/ROC/P"/>
    <n v="4756"/>
  </r>
  <r>
    <s v="Madera"/>
    <x v="404"/>
    <x v="3"/>
    <n v="4"/>
    <x v="64"/>
    <s v="State Center Consortium"/>
    <x v="80"/>
    <s v="CalWORKS"/>
    <s v="CalWORKS Adult/ROC/P"/>
    <n v="5767"/>
  </r>
  <r>
    <s v="Ventura"/>
    <x v="405"/>
    <x v="3"/>
    <n v="4"/>
    <x v="65"/>
    <s v="Ventura Consortium"/>
    <x v="80"/>
    <s v="CalWORKS"/>
    <s v="CalWORKS Adult/ROC/P"/>
    <n v="32521"/>
  </r>
  <r>
    <s v="Colusa"/>
    <x v="406"/>
    <x v="3"/>
    <n v="4"/>
    <x v="70"/>
    <s v="North Central Consortium"/>
    <x v="83"/>
    <s v="Other"/>
    <s v="Adult Correctional Funds (K-12 Only)"/>
    <n v="4510"/>
  </r>
  <r>
    <s v="Colusa"/>
    <x v="406"/>
    <x v="3"/>
    <n v="4"/>
    <x v="70"/>
    <s v="North Central Consortium"/>
    <x v="82"/>
    <s v="AEBG Block Grant Funding"/>
    <s v="MOE"/>
    <n v="27519"/>
  </r>
  <r>
    <s v="Colusa"/>
    <x v="406"/>
    <x v="3"/>
    <n v="4"/>
    <x v="70"/>
    <s v="North Central Consortium"/>
    <x v="80"/>
    <s v="CalWORKS"/>
    <s v="CalWORKS Adult/ROC/P"/>
    <n v="2077"/>
  </r>
  <r>
    <s v="Sutter"/>
    <x v="407"/>
    <x v="3"/>
    <n v="4"/>
    <x v="70"/>
    <s v="North Central Adult Education Consortium (Yuba)"/>
    <x v="82"/>
    <s v="AEBG Block Grant Funding"/>
    <s v="MOE"/>
    <n v="415344"/>
  </r>
  <r>
    <s v="Sutter"/>
    <x v="407"/>
    <x v="3"/>
    <n v="4"/>
    <x v="70"/>
    <s v="North Central Adult Education Consortium (Yuba)"/>
    <x v="80"/>
    <s v="CalWORKS"/>
    <s v="CalWORKS Adult/ROC/P"/>
    <n v="29752"/>
  </r>
  <r>
    <s v="Sutter"/>
    <x v="407"/>
    <x v="3"/>
    <n v="4"/>
    <x v="70"/>
    <s v="North Central Adult Education Consortium (Yuba)"/>
    <x v="12"/>
    <s v="Other"/>
    <s v="WIA Title II 2014 (All Grantees)"/>
    <n v="166173"/>
  </r>
  <r>
    <s v="Yuba"/>
    <x v="408"/>
    <x v="3"/>
    <n v="4"/>
    <x v="70"/>
    <s v="North Central Adult Education Consortium (Yuba)"/>
    <x v="80"/>
    <s v="CalWORKS"/>
    <s v="CalWORKS Adult/ROC/P"/>
    <n v="3676"/>
  </r>
  <r>
    <s v="Yuba"/>
    <x v="408"/>
    <x v="3"/>
    <n v="4"/>
    <x v="70"/>
    <s v="North Central Adult Education Consortium (Yuba)"/>
    <x v="83"/>
    <s v="Other"/>
    <s v="Adult Correctional Funds (K-12 Only)"/>
    <n v="19064"/>
  </r>
  <r>
    <s v="Fresno"/>
    <x v="409"/>
    <x v="3"/>
    <n v="4"/>
    <x v="71"/>
    <s v=""/>
    <x v="83"/>
    <s v="Other"/>
    <s v="Adult Correctional Funds (K-12 Only)"/>
    <n v="49149"/>
  </r>
  <r>
    <s v="Los Angeles"/>
    <x v="410"/>
    <x v="3"/>
    <n v="4"/>
    <x v="71"/>
    <s v=""/>
    <x v="80"/>
    <s v="CalWORKS"/>
    <s v="CalWORKS Adult/ROC/P"/>
    <n v="35620"/>
  </r>
  <r>
    <s v="Riverside"/>
    <x v="411"/>
    <x v="3"/>
    <n v="4"/>
    <x v="71"/>
    <s v=""/>
    <x v="12"/>
    <s v="Other"/>
    <s v="WIA Title II 2014 (All Grantees)"/>
    <n v="150813"/>
  </r>
  <r>
    <s v="San Bernardino"/>
    <x v="412"/>
    <x v="3"/>
    <n v="4"/>
    <x v="71"/>
    <s v=""/>
    <x v="83"/>
    <s v="Other"/>
    <s v="Adult Correctional Funds (K-12 Only)"/>
    <n v="405772"/>
  </r>
  <r>
    <s v="San Diego"/>
    <x v="413"/>
    <x v="3"/>
    <n v="4"/>
    <x v="71"/>
    <s v=""/>
    <x v="80"/>
    <s v="CalWORKS"/>
    <s v="CalWORKS Adult/ROC/P"/>
    <n v="83543"/>
  </r>
  <r>
    <s v="Santa Barbara"/>
    <x v="414"/>
    <x v="3"/>
    <n v="4"/>
    <x v="71"/>
    <s v=""/>
    <x v="80"/>
    <s v="CalWORKS"/>
    <s v="CalWORKS Adult/ROC/P"/>
    <n v="8183"/>
  </r>
  <r>
    <s v="Yolo"/>
    <x v="415"/>
    <x v="3"/>
    <n v="4"/>
    <x v="71"/>
    <s v=""/>
    <x v="80"/>
    <s v="CalWORKS"/>
    <s v="CalWORKS Adult/ROC/P"/>
    <n v="4649"/>
  </r>
  <r>
    <s v="Butte"/>
    <x v="416"/>
    <x v="4"/>
    <n v="5"/>
    <x v="3"/>
    <s v="Butte-Glenn Consortium"/>
    <x v="8"/>
    <s v="Other"/>
    <s v="Adult Perkins K-12/COE/JPA"/>
    <n v="6420"/>
  </r>
  <r>
    <s v="Los Angeles"/>
    <x v="417"/>
    <x v="4"/>
    <n v="5"/>
    <x v="10"/>
    <s v="Tri-Cites Consortium"/>
    <x v="8"/>
    <s v="Other"/>
    <s v="Adult Perkins K-12/COE/JPA"/>
    <n v="5399"/>
  </r>
  <r>
    <s v="Contra Costa"/>
    <x v="418"/>
    <x v="4"/>
    <n v="5"/>
    <x v="11"/>
    <s v="Contra Costa Consortium"/>
    <x v="8"/>
    <s v="Other"/>
    <s v="Adult Perkins K-12/COE/JPA"/>
    <n v="1897"/>
  </r>
  <r>
    <s v="Imperial"/>
    <x v="419"/>
    <x v="4"/>
    <n v="5"/>
    <x v="21"/>
    <s v="Imperial County Consortium"/>
    <x v="80"/>
    <s v="CalWORKS"/>
    <s v="CalWORKS Adult/ROC/P"/>
    <n v="8865"/>
  </r>
  <r>
    <s v="Kern"/>
    <x v="420"/>
    <x v="4"/>
    <n v="5"/>
    <x v="22"/>
    <s v="Kern Consortium"/>
    <x v="80"/>
    <s v="CalWORKS"/>
    <s v="CalWORKS Adult/ROC/P"/>
    <n v="17587"/>
  </r>
  <r>
    <s v="Kern"/>
    <x v="420"/>
    <x v="4"/>
    <n v="5"/>
    <x v="22"/>
    <s v="Kern Consortium"/>
    <x v="8"/>
    <s v="Other"/>
    <s v="Adult Perkins K-12/COE/JPA"/>
    <n v="5034"/>
  </r>
  <r>
    <s v="Los Angeles"/>
    <x v="421"/>
    <x v="4"/>
    <n v="5"/>
    <x v="26"/>
    <s v="Los Angeles Consortium"/>
    <x v="80"/>
    <s v="CalWORKS"/>
    <s v="CalWORKS Adult/ROC/P"/>
    <n v="273501"/>
  </r>
  <r>
    <s v="El Dorado"/>
    <x v="422"/>
    <x v="4"/>
    <n v="5"/>
    <x v="27"/>
    <s v="Capital Regional Consortium"/>
    <x v="80"/>
    <s v="CalWORKS"/>
    <s v="CalWORKS Adult/ROC/P"/>
    <n v="2840"/>
  </r>
  <r>
    <s v="Sacramento"/>
    <x v="423"/>
    <x v="4"/>
    <n v="5"/>
    <x v="27"/>
    <s v="Capital Regional Consortium"/>
    <x v="80"/>
    <s v="CalWORKS"/>
    <s v="CalWORKS Adult/ROC/P"/>
    <n v="12392"/>
  </r>
  <r>
    <s v="Marin"/>
    <x v="424"/>
    <x v="4"/>
    <n v="5"/>
    <x v="28"/>
    <s v="Marin Consortium"/>
    <x v="80"/>
    <s v="CalWORKS"/>
    <s v="CalWORKS Adult/ROC/P"/>
    <n v="1963"/>
  </r>
  <r>
    <s v="Marin"/>
    <x v="424"/>
    <x v="4"/>
    <n v="5"/>
    <x v="28"/>
    <s v="Marin Consortium"/>
    <x v="8"/>
    <s v="Other"/>
    <s v="Adult Perkins K-12/COE/JPA"/>
    <n v="2991"/>
  </r>
  <r>
    <s v="Lake"/>
    <x v="425"/>
    <x v="4"/>
    <n v="5"/>
    <x v="29"/>
    <s v="Mendocino-Lake Consortium"/>
    <x v="80"/>
    <s v="CalWORKS"/>
    <s v="CalWORKS Adult/ROC/P"/>
    <n v="2072"/>
  </r>
  <r>
    <s v="Mendocino"/>
    <x v="426"/>
    <x v="4"/>
    <n v="5"/>
    <x v="29"/>
    <s v="Mendocino-Lake Consortium"/>
    <x v="80"/>
    <s v="CalWORKS"/>
    <s v="CalWORKS Adult/ROC/P"/>
    <n v="3481"/>
  </r>
  <r>
    <s v="Mendocino "/>
    <x v="426"/>
    <x v="4"/>
    <n v="5"/>
    <x v="29"/>
    <s v="Mendocino-Lake Consortium"/>
    <x v="8"/>
    <s v="Other"/>
    <s v="Adult Perkins K-12/COE/JPA"/>
    <n v="156494"/>
  </r>
  <r>
    <s v="Mendocino"/>
    <x v="426"/>
    <x v="4"/>
    <n v="5"/>
    <x v="29"/>
    <s v="Mendocino-Lake Consortium"/>
    <x v="8"/>
    <s v="Other"/>
    <s v="Adult Perkins K-12/COE/JPA"/>
    <n v="4232"/>
  </r>
  <r>
    <s v="Merced"/>
    <x v="427"/>
    <x v="4"/>
    <n v="5"/>
    <x v="30"/>
    <s v="Merced Consortium"/>
    <x v="80"/>
    <s v="CalWORKS"/>
    <s v="CalWORKS Adult/ROC/P"/>
    <n v="84286"/>
  </r>
  <r>
    <s v="Los Angeles"/>
    <x v="428"/>
    <x v="4"/>
    <n v="5"/>
    <x v="33"/>
    <s v="Mt. San Antonio Consortium"/>
    <x v="8"/>
    <s v="Other"/>
    <s v="Adult Perkins K-12/COE/JPA"/>
    <n v="438"/>
  </r>
  <r>
    <s v="Orange"/>
    <x v="429"/>
    <x v="4"/>
    <n v="5"/>
    <x v="36"/>
    <s v="North Orange Consortium"/>
    <x v="80"/>
    <s v="CalWORKS"/>
    <s v="CalWORKS Adult/ROC/P"/>
    <n v="25188"/>
  </r>
  <r>
    <s v="Orange"/>
    <x v="429"/>
    <x v="4"/>
    <n v="5"/>
    <x v="36"/>
    <s v="North Orange Consortium"/>
    <x v="8"/>
    <s v="Other"/>
    <s v="Adult Perkins K-12/COE/JPA"/>
    <n v="72157"/>
  </r>
  <r>
    <s v="San Bernardino"/>
    <x v="430"/>
    <x v="4"/>
    <n v="5"/>
    <x v="46"/>
    <s v="San Bernardino Consortium"/>
    <x v="8"/>
    <s v="Other"/>
    <s v="Adult Perkins K-12/COE/JPA"/>
    <n v="9412"/>
  </r>
  <r>
    <s v="San Bernardino"/>
    <x v="430"/>
    <x v="4"/>
    <n v="5"/>
    <x v="46"/>
    <s v="San Bernardino Consortium"/>
    <x v="80"/>
    <s v="CalWORKS"/>
    <s v="CalWORKS Adult/ROC/P"/>
    <n v="20559"/>
  </r>
  <r>
    <s v="San Joaquin"/>
    <x v="431"/>
    <x v="4"/>
    <n v="5"/>
    <x v="49"/>
    <s v="Delta Sierra Alliance Consortium"/>
    <x v="8"/>
    <s v="Other"/>
    <s v="Adult Perkins K-12/COE/JPA"/>
    <n v="27141"/>
  </r>
  <r>
    <s v="San Joaquin"/>
    <x v="431"/>
    <x v="4"/>
    <n v="5"/>
    <x v="49"/>
    <s v="Delta Sierra Alliance Consortium"/>
    <x v="80"/>
    <s v="CalWORKS"/>
    <s v="CalWORKS Adult/ROC/P"/>
    <n v="135699"/>
  </r>
  <r>
    <s v="San Mateo"/>
    <x v="432"/>
    <x v="4"/>
    <n v="5"/>
    <x v="52"/>
    <s v="ACCEL San Mateo County"/>
    <x v="80"/>
    <s v="CalWORKS"/>
    <s v="CalWORKS Adult/ROC/P"/>
    <n v="5060"/>
  </r>
  <r>
    <s v="Ventura"/>
    <x v="433"/>
    <x v="4"/>
    <n v="5"/>
    <x v="65"/>
    <s v="Ventura Consortium"/>
    <x v="80"/>
    <s v="CalWORKS"/>
    <s v="CalWORKS Adult/ROC/P"/>
    <n v="9432"/>
  </r>
  <r>
    <s v="Stanislaus"/>
    <x v="434"/>
    <x v="4"/>
    <n v="5"/>
    <x v="69"/>
    <s v="Stanislaus Mother Lode Consortium"/>
    <x v="80"/>
    <s v="CalWORKS"/>
    <s v="CalWORKS Adult/ROC/P"/>
    <n v="27748"/>
  </r>
  <r>
    <s v="Sutter"/>
    <x v="435"/>
    <x v="4"/>
    <n v="5"/>
    <x v="70"/>
    <s v="North Central Adult Education Consortium (Yuba)"/>
    <x v="8"/>
    <s v="Other"/>
    <s v="Adult Perkins K-12/COE/JPA"/>
    <n v="9704"/>
  </r>
  <r>
    <s v="Sutter"/>
    <x v="435"/>
    <x v="4"/>
    <n v="5"/>
    <x v="70"/>
    <s v="North Central Adult Education Consortium (Yuba)"/>
    <x v="80"/>
    <s v="CalWORKS"/>
    <s v="CalWORKS Adult/ROC/P"/>
    <n v="3940"/>
  </r>
  <r>
    <s v="Alameda"/>
    <x v="436"/>
    <x v="4"/>
    <n v="5"/>
    <x v="71"/>
    <s v=""/>
    <x v="80"/>
    <s v="CalWORKS"/>
    <s v="CalWORKS Adult/ROC/P"/>
    <n v="1894"/>
  </r>
  <r>
    <s v="Alameda"/>
    <x v="437"/>
    <x v="4"/>
    <n v="5"/>
    <x v="71"/>
    <s v=""/>
    <x v="12"/>
    <s v="Other"/>
    <s v="WIA Title II 2014 (All Grantees)"/>
    <n v="42945"/>
  </r>
  <r>
    <s v="Alameda"/>
    <x v="437"/>
    <x v="4"/>
    <n v="5"/>
    <x v="71"/>
    <s v=""/>
    <x v="8"/>
    <s v="Other"/>
    <s v="Adult Perkins K-12/COE/JPA"/>
    <n v="134319"/>
  </r>
  <r>
    <s v="Alameda"/>
    <x v="437"/>
    <x v="4"/>
    <n v="5"/>
    <x v="71"/>
    <s v=""/>
    <x v="80"/>
    <s v="CalWORKS"/>
    <s v="CalWORKS Adult/ROC/P"/>
    <n v="29532"/>
  </r>
  <r>
    <s v="Orange"/>
    <x v="438"/>
    <x v="4"/>
    <n v="5"/>
    <x v="71"/>
    <s v=""/>
    <x v="80"/>
    <s v="CalWORKS"/>
    <s v="CalWORKS Adult/ROC/P"/>
    <n v="557"/>
  </r>
  <r>
    <s v="Fresno"/>
    <x v="439"/>
    <x v="4"/>
    <n v="5"/>
    <x v="71"/>
    <s v=""/>
    <x v="80"/>
    <s v="CalWORKS"/>
    <s v="CalWORKS Adult/ROC/P"/>
    <n v="47111"/>
  </r>
  <r>
    <s v="Fresno"/>
    <x v="440"/>
    <x v="4"/>
    <n v="5"/>
    <x v="71"/>
    <s v=""/>
    <x v="80"/>
    <s v="CalWORKS"/>
    <s v="CalWORKS Adult/ROC/P"/>
    <n v="20415"/>
  </r>
  <r>
    <s v="Kern"/>
    <x v="441"/>
    <x v="4"/>
    <n v="5"/>
    <x v="71"/>
    <s v=""/>
    <x v="80"/>
    <s v="CalWORKS"/>
    <s v="CalWORKS Adult/ROC/P"/>
    <n v="12091"/>
  </r>
  <r>
    <s v="Kings"/>
    <x v="442"/>
    <x v="4"/>
    <n v="5"/>
    <x v="71"/>
    <s v=""/>
    <x v="80"/>
    <s v="CalWORKS"/>
    <s v="CalWORKS Adult/ROC/P"/>
    <n v="7272"/>
  </r>
  <r>
    <s v="Los Angeles"/>
    <x v="443"/>
    <x v="4"/>
    <n v="5"/>
    <x v="71"/>
    <s v=""/>
    <x v="8"/>
    <s v="Other"/>
    <s v="Adult Perkins K-12/COE/JPA"/>
    <n v="114912"/>
  </r>
  <r>
    <s v="Los Angeles"/>
    <x v="443"/>
    <x v="4"/>
    <n v="5"/>
    <x v="71"/>
    <s v=""/>
    <x v="80"/>
    <s v="CalWORKS"/>
    <s v="CalWORKS Adult/ROC/P"/>
    <n v="23540"/>
  </r>
  <r>
    <s v="Los Angeles"/>
    <x v="421"/>
    <x v="4"/>
    <n v="5"/>
    <x v="71"/>
    <s v=""/>
    <x v="8"/>
    <s v="Other"/>
    <s v="Adult Perkins K-12/COE/JPA"/>
    <n v="628843"/>
  </r>
  <r>
    <s v="Los Angeles"/>
    <x v="444"/>
    <x v="4"/>
    <n v="5"/>
    <x v="71"/>
    <s v=""/>
    <x v="8"/>
    <s v="Other"/>
    <s v="Adult Perkins K-12/COE/JPA"/>
    <n v="5910"/>
  </r>
  <r>
    <s v="Los Angeles"/>
    <x v="444"/>
    <x v="4"/>
    <n v="5"/>
    <x v="71"/>
    <s v=""/>
    <x v="80"/>
    <s v="CalWORKS"/>
    <s v="CalWORKS Adult/ROC/P"/>
    <n v="16032"/>
  </r>
  <r>
    <s v="Los Angeles"/>
    <x v="445"/>
    <x v="4"/>
    <n v="5"/>
    <x v="71"/>
    <s v=""/>
    <x v="8"/>
    <s v="Other"/>
    <s v="Adult Perkins K-12/COE/JPA"/>
    <n v="57201"/>
  </r>
  <r>
    <s v="Los Angeles"/>
    <x v="445"/>
    <x v="4"/>
    <n v="5"/>
    <x v="71"/>
    <s v=""/>
    <x v="80"/>
    <s v="CalWORKS"/>
    <s v="CalWORKS Adult/ROC/P"/>
    <n v="19486"/>
  </r>
  <r>
    <s v="Los Angeles"/>
    <x v="446"/>
    <x v="4"/>
    <n v="5"/>
    <x v="71"/>
    <s v=""/>
    <x v="8"/>
    <s v="Other"/>
    <s v="Adult Perkins K-12/COE/JPA"/>
    <n v="18094"/>
  </r>
  <r>
    <s v="Los Angeles"/>
    <x v="446"/>
    <x v="4"/>
    <n v="5"/>
    <x v="71"/>
    <s v=""/>
    <x v="80"/>
    <s v="CalWORKS"/>
    <s v="CalWORKS Adult/ROC/P"/>
    <n v="19508"/>
  </r>
  <r>
    <s v="Orange"/>
    <x v="447"/>
    <x v="4"/>
    <n v="5"/>
    <x v="71"/>
    <s v=""/>
    <x v="80"/>
    <s v="CalWORKS"/>
    <s v="CalWORKS Adult/ROC/P"/>
    <n v="278"/>
  </r>
  <r>
    <s v="Riverside"/>
    <x v="448"/>
    <x v="4"/>
    <n v="5"/>
    <x v="71"/>
    <s v=""/>
    <x v="80"/>
    <s v="CalWORKS"/>
    <s v="CalWORKS Adult/ROC/P"/>
    <n v="76779"/>
  </r>
  <r>
    <s v="Riverside"/>
    <x v="448"/>
    <x v="4"/>
    <n v="5"/>
    <x v="71"/>
    <s v=""/>
    <x v="8"/>
    <s v="Other"/>
    <s v="Adult Perkins K-12/COE/JPA"/>
    <n v="24442"/>
  </r>
  <r>
    <s v="San Bernardino"/>
    <x v="449"/>
    <x v="4"/>
    <n v="5"/>
    <x v="71"/>
    <s v=""/>
    <x v="80"/>
    <s v="CalWORKS"/>
    <s v="CalWORKS Adult/ROC/P"/>
    <n v="616"/>
  </r>
  <r>
    <s v="San Bernardino"/>
    <x v="450"/>
    <x v="4"/>
    <n v="5"/>
    <x v="71"/>
    <s v=""/>
    <x v="8"/>
    <s v="Other"/>
    <s v="Adult Perkins K-12/COE/JPA"/>
    <n v="55085"/>
  </r>
  <r>
    <s v="San Bernardino"/>
    <x v="450"/>
    <x v="4"/>
    <n v="5"/>
    <x v="71"/>
    <s v=""/>
    <x v="80"/>
    <s v="CalWORKS"/>
    <s v="CalWORKS Adult/ROC/P"/>
    <n v="77190"/>
  </r>
  <r>
    <s v="Santa Clara "/>
    <x v="451"/>
    <x v="4"/>
    <n v="5"/>
    <x v="50"/>
    <s v="South Bay Consortium (San Jose)"/>
    <x v="12"/>
    <s v="Other"/>
    <s v="WIA Title II 2014 (All Grantees)"/>
    <n v="474698"/>
  </r>
  <r>
    <s v="Santa Clara "/>
    <x v="452"/>
    <x v="4"/>
    <n v="5"/>
    <x v="50"/>
    <s v="South Bay Consortium (San Jose)"/>
    <x v="8"/>
    <s v="Other"/>
    <s v="Adult Perkins K-12/COE/JPA"/>
    <n v="14008"/>
  </r>
  <r>
    <s v="Santa Clara "/>
    <x v="452"/>
    <x v="4"/>
    <n v="5"/>
    <x v="50"/>
    <s v="South Bay Consortium (San Jose)"/>
    <x v="80"/>
    <s v="CalWORKS"/>
    <s v="CalWORKS Adult/ROC/P"/>
    <n v="13056"/>
  </r>
  <r>
    <s v="Glenn"/>
    <x v="453"/>
    <x v="5"/>
    <n v="6"/>
    <x v="3"/>
    <s v="Butte-Glenn Consortium"/>
    <x v="12"/>
    <s v="Other"/>
    <s v="WIA Title II 2014 (All Grantees)"/>
    <n v="9941"/>
  </r>
  <r>
    <s v="Santa Cruz"/>
    <x v="454"/>
    <x v="5"/>
    <n v="6"/>
    <x v="4"/>
    <s v="Santa Cruz County Consortium"/>
    <x v="12"/>
    <s v="Other"/>
    <s v="WIA Title II 2014 (All Grantees)"/>
    <n v="32908"/>
  </r>
  <r>
    <s v="Los Angeles"/>
    <x v="455"/>
    <x v="5"/>
    <n v="6"/>
    <x v="8"/>
    <s v="Citrus Consortium"/>
    <x v="12"/>
    <s v="Other"/>
    <s v="WIA Title II 2014 (All Grantees)"/>
    <n v="33818"/>
  </r>
  <r>
    <s v="Contra Costa"/>
    <x v="456"/>
    <x v="5"/>
    <n v="6"/>
    <x v="11"/>
    <s v="Contra Costa Consortium"/>
    <x v="12"/>
    <s v="Other"/>
    <s v="WIA Title II 2014 (All Grantees)"/>
    <n v="63224"/>
  </r>
  <r>
    <s v="Los Angeles"/>
    <x v="457"/>
    <x v="5"/>
    <n v="6"/>
    <x v="18"/>
    <s v="Glendale Consortium"/>
    <x v="12"/>
    <s v="Other"/>
    <s v="WIA Title II 2014 (All Grantees)"/>
    <n v="7153"/>
  </r>
  <r>
    <s v="Los Angeles"/>
    <x v="458"/>
    <x v="5"/>
    <n v="6"/>
    <x v="33"/>
    <s v="Mt. San Antonio Consortium"/>
    <x v="12"/>
    <s v="Other"/>
    <s v="WIA Title II 2014 (All Grantees)"/>
    <n v="20604"/>
  </r>
  <r>
    <s v="Humboldt"/>
    <x v="286"/>
    <x v="5"/>
    <n v="6"/>
    <x v="43"/>
    <s v="North Coast Consortium"/>
    <x v="80"/>
    <s v="CalWORKS"/>
    <s v="CalWORKS Adult/ROC/P"/>
    <n v="32351"/>
  </r>
  <r>
    <s v="San Francisco"/>
    <x v="459"/>
    <x v="5"/>
    <n v="6"/>
    <x v="48"/>
    <s v="San Francisco Consortium"/>
    <x v="12"/>
    <s v="Other"/>
    <s v="WIA Title II 2014 (All Grantees)"/>
    <n v="41798"/>
  </r>
  <r>
    <s v="San Francisco"/>
    <x v="460"/>
    <x v="5"/>
    <n v="6"/>
    <x v="48"/>
    <s v="San Francisco Consortium"/>
    <x v="12"/>
    <s v="Other"/>
    <s v="WIA Title II 2014 (All Grantees)"/>
    <n v="6187"/>
  </r>
  <r>
    <s v="San Francisco"/>
    <x v="461"/>
    <x v="5"/>
    <n v="6"/>
    <x v="48"/>
    <s v="San Francisco Consortium"/>
    <x v="12"/>
    <s v="Other"/>
    <s v="WIA Title II 2014 (All Grantees)"/>
    <n v="48252"/>
  </r>
  <r>
    <s v="San Francisco"/>
    <x v="462"/>
    <x v="5"/>
    <n v="6"/>
    <x v="48"/>
    <s v="San Francisco Consortium"/>
    <x v="12"/>
    <s v="Other"/>
    <s v="WIA Title II 2014 (All Grantees)"/>
    <n v="22159"/>
  </r>
  <r>
    <s v="San Francisco"/>
    <x v="463"/>
    <x v="5"/>
    <n v="6"/>
    <x v="48"/>
    <s v="San Francisco Consortium"/>
    <x v="12"/>
    <s v="Other"/>
    <s v="WIA Title II 2014 (All Grantees)"/>
    <n v="8851"/>
  </r>
  <r>
    <s v="San Francisco"/>
    <x v="464"/>
    <x v="5"/>
    <n v="6"/>
    <x v="48"/>
    <s v="San Francisco Consortium"/>
    <x v="12"/>
    <s v="Other"/>
    <s v="WIA Title II 2014 (All Grantees)"/>
    <n v="42848"/>
  </r>
  <r>
    <s v="San Francisco"/>
    <x v="465"/>
    <x v="5"/>
    <n v="6"/>
    <x v="48"/>
    <s v="San Francisco Consortium"/>
    <x v="12"/>
    <s v="Other"/>
    <s v="WIA Title II 2014 (All Grantees)"/>
    <n v="46443"/>
  </r>
  <r>
    <s v="Sonoma"/>
    <x v="466"/>
    <x v="5"/>
    <n v="6"/>
    <x v="61"/>
    <s v="Sonoma County Consortium"/>
    <x v="12"/>
    <s v="Other"/>
    <s v="WIA Title II 2014 (All Grantees)"/>
    <n v="27131"/>
  </r>
  <r>
    <s v="Sonoma"/>
    <x v="467"/>
    <x v="5"/>
    <n v="6"/>
    <x v="61"/>
    <s v="Sonoma County Consortium"/>
    <x v="12"/>
    <s v="Other"/>
    <s v="WIA Title II 2014 (All Grantees)"/>
    <n v="9292"/>
  </r>
  <r>
    <s v="Stanislaus"/>
    <x v="468"/>
    <x v="5"/>
    <n v="6"/>
    <x v="69"/>
    <s v="Stanislaus Mother Lode Consortium"/>
    <x v="12"/>
    <s v="Other"/>
    <s v="WIA Title II 2014 (All Grantees)"/>
    <n v="285848"/>
  </r>
  <r>
    <s v="Sutter"/>
    <x v="469"/>
    <x v="5"/>
    <n v="6"/>
    <x v="70"/>
    <s v="North Central Adult Education Consortium (Yuba)"/>
    <x v="12"/>
    <s v="Other"/>
    <s v="WIA Title II 2014 (All Grantees)"/>
    <n v="206703"/>
  </r>
  <r>
    <s v="Alameda"/>
    <x v="470"/>
    <x v="5"/>
    <n v="6"/>
    <x v="71"/>
    <s v=""/>
    <x v="12"/>
    <s v="Other"/>
    <s v="WIA Title II 2014 (All Grantees)"/>
    <n v="73732"/>
  </r>
  <r>
    <s v="Kern"/>
    <x v="471"/>
    <x v="5"/>
    <n v="6"/>
    <x v="71"/>
    <s v=""/>
    <x v="12"/>
    <s v="Other"/>
    <s v="WIA Title II 2014 (All Grantees)"/>
    <n v="339373"/>
  </r>
  <r>
    <s v="Los Angeles"/>
    <x v="472"/>
    <x v="5"/>
    <n v="6"/>
    <x v="71"/>
    <s v=""/>
    <x v="12"/>
    <s v="Other"/>
    <s v="WIA Title II 2014 (All Grantees)"/>
    <n v="38968"/>
  </r>
  <r>
    <s v="Los Angeles"/>
    <x v="473"/>
    <x v="5"/>
    <n v="6"/>
    <x v="71"/>
    <s v=""/>
    <x v="12"/>
    <s v="Other"/>
    <s v="WIA Title II 2014 (All Grantees)"/>
    <n v="136524"/>
  </r>
  <r>
    <s v="Los Angeles"/>
    <x v="474"/>
    <x v="5"/>
    <n v="6"/>
    <x v="71"/>
    <s v=""/>
    <x v="12"/>
    <s v="Other"/>
    <s v="WIA Title II 2014 (All Grantees)"/>
    <n v="244859"/>
  </r>
  <r>
    <s v="Los Angeles"/>
    <x v="475"/>
    <x v="5"/>
    <n v="6"/>
    <x v="71"/>
    <s v=""/>
    <x v="12"/>
    <s v="Other"/>
    <s v="WIA Title II 2014 (All Grantees)"/>
    <n v="195427"/>
  </r>
  <r>
    <s v="Orange"/>
    <x v="476"/>
    <x v="5"/>
    <n v="6"/>
    <x v="71"/>
    <s v=""/>
    <x v="12"/>
    <s v="Other"/>
    <s v="WIA Title II 2014 (All Grantees)"/>
    <n v="47967"/>
  </r>
  <r>
    <s v="Orange"/>
    <x v="477"/>
    <x v="5"/>
    <n v="6"/>
    <x v="71"/>
    <s v=""/>
    <x v="80"/>
    <s v="CalWORKS"/>
    <s v="CalWORKS Adult/ROC/P"/>
    <n v="6596"/>
  </r>
  <r>
    <s v="Orange"/>
    <x v="478"/>
    <x v="5"/>
    <n v="6"/>
    <x v="71"/>
    <s v=""/>
    <x v="12"/>
    <s v="Other"/>
    <s v="WIA Title II 2014 (All Grantees)"/>
    <n v="495069"/>
  </r>
  <r>
    <s v="San Bernardino"/>
    <x v="479"/>
    <x v="5"/>
    <n v="6"/>
    <x v="71"/>
    <s v=""/>
    <x v="12"/>
    <s v="Other"/>
    <s v="WIA Title II 2014 (All Grantees)"/>
    <n v="148067"/>
  </r>
  <r>
    <s v="San Bernardino"/>
    <x v="480"/>
    <x v="5"/>
    <n v="6"/>
    <x v="71"/>
    <s v=""/>
    <x v="12"/>
    <s v="Other"/>
    <s v="WIA Title II 2014 (All Grantees)"/>
    <n v="256510"/>
  </r>
  <r>
    <s v="San Bernardino"/>
    <x v="481"/>
    <x v="5"/>
    <n v="6"/>
    <x v="71"/>
    <s v=""/>
    <x v="12"/>
    <s v="Other"/>
    <s v="WIA Title II 2014 (All Grantees)"/>
    <n v="140857"/>
  </r>
  <r>
    <s v="Santa Clara "/>
    <x v="482"/>
    <x v="5"/>
    <n v="6"/>
    <x v="50"/>
    <s v="South Bay Consortium (San Jose)"/>
    <x v="12"/>
    <s v="Other"/>
    <s v="WIA Title II 2014 (All Grantees)"/>
    <n v="15895"/>
  </r>
  <r>
    <s v="Santa Clara "/>
    <x v="451"/>
    <x v="5"/>
    <n v="6"/>
    <x v="50"/>
    <s v="South Bay Consortium (San Jose)"/>
    <x v="8"/>
    <s v="Other"/>
    <s v="Adult Perkins K-12/COE/JPA"/>
    <n v="14665"/>
  </r>
  <r>
    <s v="Santa Clara "/>
    <x v="451"/>
    <x v="5"/>
    <n v="6"/>
    <x v="50"/>
    <s v="South Bay Consortium (San Jose)"/>
    <x v="80"/>
    <s v="CalWORKS"/>
    <s v="CalWORKS Adult/ROC/P"/>
    <n v="24780"/>
  </r>
  <r>
    <s v="Santa Clara "/>
    <x v="483"/>
    <x v="5"/>
    <n v="6"/>
    <x v="50"/>
    <s v="South Bay Consortium (San Jose)"/>
    <x v="12"/>
    <s v="Other"/>
    <s v="WIA Title II 2014 (All Grantees)"/>
    <n v="39737"/>
  </r>
  <r>
    <s v="Tulare"/>
    <x v="484"/>
    <x v="5"/>
    <n v="6"/>
    <x v="64"/>
    <s v="State Center Consortium"/>
    <x v="12"/>
    <s v="Other"/>
    <s v="WIA Title II 2014 (All Grantees)"/>
    <n v="7530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name="PivotTable3" cacheId="1" applyNumberFormats="0" applyBorderFormats="0" applyFontFormats="0" applyPatternFormats="0" applyAlignmentFormats="0" applyWidthHeightFormats="1" dataCaption="Values" updatedVersion="4" minRefreshableVersion="3" useAutoFormatting="1" rowGrandTotals="0" colGrandTotals="0" itemPrintTitles="1" createdVersion="4" indent="0" outline="1" outlineData="1" multipleFieldFilters="0">
  <location ref="C1:D7" firstHeaderRow="1" firstDataRow="1" firstDataCol="1"/>
  <pivotFields count="10">
    <pivotField showAll="0"/>
    <pivotField showAll="0"/>
    <pivotField axis="axisRow" showAll="0">
      <items count="7">
        <item x="1"/>
        <item x="5"/>
        <item x="0"/>
        <item x="3"/>
        <item x="2"/>
        <item x="4"/>
        <item t="default"/>
      </items>
    </pivotField>
    <pivotField dataField="1" showAll="0"/>
    <pivotField showAll="0"/>
    <pivotField showAll="0" defaultSubtotal="0"/>
    <pivotField showAll="0"/>
    <pivotField showAll="0"/>
    <pivotField showAll="0"/>
    <pivotField numFmtId="165" showAll="0"/>
  </pivotFields>
  <rowFields count="1">
    <field x="2"/>
  </rowFields>
  <rowItems count="6">
    <i>
      <x/>
    </i>
    <i>
      <x v="1"/>
    </i>
    <i>
      <x v="2"/>
    </i>
    <i>
      <x v="3"/>
    </i>
    <i>
      <x v="4"/>
    </i>
    <i>
      <x v="5"/>
    </i>
  </rowItems>
  <colItems count="1">
    <i/>
  </colItems>
  <dataFields count="1">
    <dataField name="Max of Grantee Type 2" fld="3" subtotal="max"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2.xml><?xml version="1.0" encoding="utf-8"?>
<pivotTableDefinition xmlns="http://schemas.openxmlformats.org/spreadsheetml/2006/main" name="PivotTable2" cacheId="0" applyNumberFormats="0" applyBorderFormats="0" applyFontFormats="0" applyPatternFormats="0" applyAlignmentFormats="0" applyWidthHeightFormats="1" dataCaption="Values" updatedVersion="4" minRefreshableVersion="3" useAutoFormatting="1" rowGrandTotals="0" colGrandTotals="0" itemPrintTitles="1" createdVersion="4" indent="0" outline="1" outlineData="1" multipleFieldFilters="0">
  <location ref="A1:A73" firstHeaderRow="1" firstDataRow="1" firstDataCol="1"/>
  <pivotFields count="10">
    <pivotField showAll="0"/>
    <pivotField axis="axisRow" showAll="0">
      <items count="73">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t="default"/>
      </items>
    </pivotField>
    <pivotField showAll="0"/>
    <pivotField showAll="0"/>
    <pivotField showAll="0"/>
    <pivotField showAll="0"/>
    <pivotField showAll="0"/>
    <pivotField showAll="0"/>
    <pivotField showAll="0"/>
    <pivotField numFmtId="165" showAll="0"/>
  </pivotFields>
  <rowFields count="1">
    <field x="1"/>
  </rowFields>
  <rowItems count="72">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i>
      <x v="42"/>
    </i>
    <i>
      <x v="43"/>
    </i>
    <i>
      <x v="44"/>
    </i>
    <i>
      <x v="45"/>
    </i>
    <i>
      <x v="46"/>
    </i>
    <i>
      <x v="47"/>
    </i>
    <i>
      <x v="48"/>
    </i>
    <i>
      <x v="49"/>
    </i>
    <i>
      <x v="50"/>
    </i>
    <i>
      <x v="51"/>
    </i>
    <i>
      <x v="52"/>
    </i>
    <i>
      <x v="53"/>
    </i>
    <i>
      <x v="54"/>
    </i>
    <i>
      <x v="55"/>
    </i>
    <i>
      <x v="56"/>
    </i>
    <i>
      <x v="57"/>
    </i>
    <i>
      <x v="58"/>
    </i>
    <i>
      <x v="59"/>
    </i>
    <i>
      <x v="60"/>
    </i>
    <i>
      <x v="61"/>
    </i>
    <i>
      <x v="62"/>
    </i>
    <i>
      <x v="63"/>
    </i>
    <i>
      <x v="64"/>
    </i>
    <i>
      <x v="65"/>
    </i>
    <i>
      <x v="66"/>
    </i>
    <i>
      <x v="67"/>
    </i>
    <i>
      <x v="68"/>
    </i>
    <i>
      <x v="69"/>
    </i>
    <i>
      <x v="70"/>
    </i>
    <i>
      <x v="71"/>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3.xml><?xml version="1.0" encoding="utf-8"?>
<pivotTableDefinition xmlns="http://schemas.openxmlformats.org/spreadsheetml/2006/main" name="PivotTable4" cacheId="1" applyNumberFormats="0" applyBorderFormats="0" applyFontFormats="0" applyPatternFormats="0" applyAlignmentFormats="0" applyWidthHeightFormats="1" dataCaption="Values" updatedVersion="4" minRefreshableVersion="3" useAutoFormatting="1" rowGrandTotals="0" colGrandTotals="0" itemPrintTitles="1" createdVersion="4" indent="0" outline="1" outlineData="1" multipleFieldFilters="0">
  <location ref="F3:F39" firstHeaderRow="1" firstDataRow="1" firstDataCol="1" rowPageCount="1" colPageCount="1"/>
  <pivotFields count="10">
    <pivotField showAll="0"/>
    <pivotField axis="axisRow" showAll="0">
      <items count="486">
        <item x="155"/>
        <item x="180"/>
        <item x="52"/>
        <item x="280"/>
        <item x="71"/>
        <item x="0"/>
        <item x="291"/>
        <item x="226"/>
        <item x="323"/>
        <item x="241"/>
        <item x="72"/>
        <item x="1"/>
        <item x="145"/>
        <item x="181"/>
        <item x="370"/>
        <item x="278"/>
        <item x="169"/>
        <item x="147"/>
        <item x="252"/>
        <item x="261"/>
        <item x="73"/>
        <item x="2"/>
        <item x="148"/>
        <item x="253"/>
        <item x="262"/>
        <item x="339"/>
        <item x="281"/>
        <item x="218"/>
        <item x="254"/>
        <item x="205"/>
        <item x="221"/>
        <item x="74"/>
        <item x="387"/>
        <item x="416"/>
        <item x="335"/>
        <item x="3"/>
        <item x="75"/>
        <item x="311"/>
        <item x="395"/>
        <item x="206"/>
        <item x="377"/>
        <item x="344"/>
        <item x="27"/>
        <item x="351"/>
        <item x="158"/>
        <item x="227"/>
        <item x="188"/>
        <item x="422"/>
        <item x="207"/>
        <item x="352"/>
        <item x="379"/>
        <item x="76"/>
        <item x="77"/>
        <item x="78"/>
        <item x="165"/>
        <item x="255"/>
        <item x="353"/>
        <item x="166"/>
        <item x="79"/>
        <item x="8"/>
        <item x="170"/>
        <item x="354"/>
        <item x="187"/>
        <item x="80"/>
        <item x="9"/>
        <item x="54"/>
        <item x="430"/>
        <item x="406"/>
        <item x="81"/>
        <item x="177"/>
        <item x="417"/>
        <item x="364"/>
        <item x="82"/>
        <item x="390"/>
        <item x="11"/>
        <item x="418"/>
        <item x="83"/>
        <item x="318"/>
        <item x="324"/>
        <item x="292"/>
        <item x="349"/>
        <item x="256"/>
        <item x="222"/>
        <item x="319"/>
        <item x="228"/>
        <item x="285"/>
        <item x="211"/>
        <item x="245"/>
        <item x="49"/>
        <item x="84"/>
        <item x="13"/>
        <item x="355"/>
        <item x="156"/>
        <item x="171"/>
        <item x="159"/>
        <item x="443"/>
        <item x="305"/>
        <item x="436"/>
        <item x="85"/>
        <item x="393"/>
        <item x="229"/>
        <item x="288"/>
        <item x="289"/>
        <item x="230"/>
        <item x="273"/>
        <item x="286"/>
        <item x="340"/>
        <item x="86"/>
        <item x="15"/>
        <item x="373"/>
        <item x="231"/>
        <item x="167"/>
        <item x="87"/>
        <item x="16"/>
        <item x="287"/>
        <item x="192"/>
        <item x="270"/>
        <item x="409"/>
        <item x="439"/>
        <item x="356"/>
        <item x="232"/>
        <item x="174"/>
        <item x="88"/>
        <item x="17"/>
        <item x="195"/>
        <item x="89"/>
        <item x="18"/>
        <item x="172"/>
        <item x="388"/>
        <item x="357"/>
        <item x="200"/>
        <item x="198"/>
        <item x="90"/>
        <item x="246"/>
        <item x="257"/>
        <item x="150"/>
        <item x="320"/>
        <item x="91"/>
        <item x="160"/>
        <item x="263"/>
        <item x="371"/>
        <item x="208"/>
        <item x="175"/>
        <item x="92"/>
        <item x="21"/>
        <item x="209"/>
        <item x="189"/>
        <item x="345"/>
        <item x="419"/>
        <item x="312"/>
        <item x="293"/>
        <item x="242"/>
        <item x="93"/>
        <item x="22"/>
        <item x="420"/>
        <item x="212"/>
        <item x="358"/>
        <item x="442"/>
        <item x="385"/>
        <item x="346"/>
        <item x="425"/>
        <item x="264"/>
        <item x="94"/>
        <item x="23"/>
        <item x="95"/>
        <item x="24"/>
        <item x="219"/>
        <item x="182"/>
        <item x="161"/>
        <item x="301"/>
        <item x="144"/>
        <item x="96"/>
        <item x="25"/>
        <item x="220"/>
        <item x="97"/>
        <item x="410"/>
        <item x="26"/>
        <item x="223"/>
        <item x="421"/>
        <item x="98"/>
        <item x="308"/>
        <item x="178"/>
        <item x="404"/>
        <item x="359"/>
        <item x="302"/>
        <item x="99"/>
        <item x="28"/>
        <item x="424"/>
        <item x="183"/>
        <item x="213"/>
        <item x="426"/>
        <item x="100"/>
        <item x="29"/>
        <item x="374"/>
        <item x="101"/>
        <item x="30"/>
        <item x="427"/>
        <item x="247"/>
        <item x="6"/>
        <item x="306"/>
        <item x="31"/>
        <item x="102"/>
        <item x="380"/>
        <item x="391"/>
        <item x="392"/>
        <item x="173"/>
        <item x="224"/>
        <item x="103"/>
        <item x="32"/>
        <item x="250"/>
        <item x="365"/>
        <item x="294"/>
        <item x="196"/>
        <item x="12"/>
        <item x="199"/>
        <item x="325"/>
        <item x="193"/>
        <item x="184"/>
        <item x="104"/>
        <item x="33"/>
        <item x="105"/>
        <item x="34"/>
        <item x="265"/>
        <item x="106"/>
        <item x="35"/>
        <item x="269"/>
        <item x="233"/>
        <item x="329"/>
        <item x="330"/>
        <item x="271"/>
        <item x="272"/>
        <item x="381"/>
        <item x="176"/>
        <item x="70"/>
        <item x="43"/>
        <item x="201"/>
        <item x="36"/>
        <item x="107"/>
        <item x="429"/>
        <item x="41"/>
        <item x="157"/>
        <item x="239"/>
        <item x="282"/>
        <item x="248"/>
        <item x="108"/>
        <item x="366"/>
        <item x="284"/>
        <item x="151"/>
        <item x="367"/>
        <item x="251"/>
        <item x="153"/>
        <item x="194"/>
        <item x="109"/>
        <item x="38"/>
        <item x="110"/>
        <item x="225"/>
        <item x="152"/>
        <item x="179"/>
        <item x="111"/>
        <item x="40"/>
        <item x="382"/>
        <item x="112"/>
        <item x="266"/>
        <item x="343"/>
        <item x="283"/>
        <item x="185"/>
        <item x="401"/>
        <item x="331"/>
        <item x="332"/>
        <item x="162"/>
        <item x="258"/>
        <item x="214"/>
        <item x="274"/>
        <item x="275"/>
        <item x="113"/>
        <item x="42"/>
        <item x="296"/>
        <item x="190"/>
        <item x="114"/>
        <item x="375"/>
        <item x="297"/>
        <item x="115"/>
        <item x="44"/>
        <item x="234"/>
        <item x="376"/>
        <item x="45"/>
        <item x="116"/>
        <item x="411"/>
        <item x="295"/>
        <item x="333"/>
        <item x="334"/>
        <item x="259"/>
        <item x="235"/>
        <item x="394"/>
        <item x="423"/>
        <item x="347"/>
        <item x="202"/>
        <item x="20"/>
        <item x="428"/>
        <item x="197"/>
        <item x="117"/>
        <item x="298"/>
        <item x="46"/>
        <item x="47"/>
        <item x="118"/>
        <item x="19"/>
        <item x="39"/>
        <item x="300"/>
        <item x="249"/>
        <item x="119"/>
        <item x="48"/>
        <item x="267"/>
        <item x="396"/>
        <item x="431"/>
        <item x="120"/>
        <item x="121"/>
        <item x="307"/>
        <item x="122"/>
        <item x="236"/>
        <item x="163"/>
        <item x="164"/>
        <item x="309"/>
        <item x="51"/>
        <item x="123"/>
        <item x="276"/>
        <item x="397"/>
        <item x="124"/>
        <item x="432"/>
        <item x="313"/>
        <item x="210"/>
        <item x="360"/>
        <item x="125"/>
        <item x="53"/>
        <item x="378"/>
        <item x="126"/>
        <item x="154"/>
        <item x="389"/>
        <item x="4"/>
        <item x="127"/>
        <item x="55"/>
        <item x="317"/>
        <item x="336"/>
        <item x="361"/>
        <item x="314"/>
        <item x="128"/>
        <item x="56"/>
        <item x="399"/>
        <item x="326"/>
        <item x="57"/>
        <item x="129"/>
        <item x="130"/>
        <item x="58"/>
        <item x="215"/>
        <item x="362"/>
        <item x="149"/>
        <item x="368"/>
        <item x="131"/>
        <item x="337"/>
        <item x="59"/>
        <item x="402"/>
        <item x="60"/>
        <item x="132"/>
        <item x="203"/>
        <item x="204"/>
        <item x="403"/>
        <item x="133"/>
        <item x="61"/>
        <item x="14"/>
        <item x="63"/>
        <item x="50"/>
        <item x="5"/>
        <item x="62"/>
        <item x="134"/>
        <item x="315"/>
        <item x="37"/>
        <item x="146"/>
        <item x="327"/>
        <item x="135"/>
        <item x="69"/>
        <item x="136"/>
        <item x="64"/>
        <item x="303"/>
        <item x="383"/>
        <item x="407"/>
        <item x="350"/>
        <item x="240"/>
        <item x="216"/>
        <item x="400"/>
        <item x="268"/>
        <item x="279"/>
        <item x="310"/>
        <item x="191"/>
        <item x="304"/>
        <item x="10"/>
        <item x="435"/>
        <item x="437"/>
        <item x="328"/>
        <item x="398"/>
        <item x="321"/>
        <item x="384"/>
        <item x="348"/>
        <item x="237"/>
        <item x="243"/>
        <item x="168"/>
        <item x="244"/>
        <item x="341"/>
        <item x="342"/>
        <item x="440"/>
        <item x="405"/>
        <item x="65"/>
        <item x="137"/>
        <item x="433"/>
        <item x="369"/>
        <item x="138"/>
        <item x="66"/>
        <item x="372"/>
        <item x="322"/>
        <item x="277"/>
        <item x="260"/>
        <item x="217"/>
        <item x="238"/>
        <item x="186"/>
        <item x="139"/>
        <item x="67"/>
        <item x="140"/>
        <item x="68"/>
        <item x="441"/>
        <item x="7"/>
        <item x="141"/>
        <item x="290"/>
        <item x="316"/>
        <item x="386"/>
        <item x="142"/>
        <item x="434"/>
        <item x="363"/>
        <item x="338"/>
        <item x="143"/>
        <item x="408"/>
        <item x="299"/>
        <item x="412"/>
        <item x="413"/>
        <item x="414"/>
        <item x="415"/>
        <item x="444"/>
        <item x="445"/>
        <item x="446"/>
        <item x="447"/>
        <item x="448"/>
        <item x="449"/>
        <item x="450"/>
        <item x="451"/>
        <item x="452"/>
        <item x="453"/>
        <item x="454"/>
        <item x="455"/>
        <item x="456"/>
        <item x="457"/>
        <item x="458"/>
        <item x="459"/>
        <item x="460"/>
        <item x="461"/>
        <item x="462"/>
        <item x="463"/>
        <item x="464"/>
        <item x="465"/>
        <item x="466"/>
        <item x="467"/>
        <item x="468"/>
        <item x="469"/>
        <item x="470"/>
        <item x="471"/>
        <item x="472"/>
        <item x="473"/>
        <item x="474"/>
        <item x="475"/>
        <item x="476"/>
        <item x="477"/>
        <item x="478"/>
        <item x="479"/>
        <item x="480"/>
        <item x="481"/>
        <item x="482"/>
        <item x="483"/>
        <item x="484"/>
        <item x="438"/>
        <item t="default"/>
      </items>
    </pivotField>
    <pivotField showAll="0"/>
    <pivotField showAll="0"/>
    <pivotField axis="axisPage" multipleItemSelectionAllowed="1" showAll="0">
      <items count="73">
        <item h="1" x="0"/>
        <item h="1" x="1"/>
        <item h="1" x="2"/>
        <item h="1" x="3"/>
        <item h="1" x="4"/>
        <item h="1" x="5"/>
        <item h="1" x="6"/>
        <item h="1" x="7"/>
        <item h="1" x="8"/>
        <item h="1" x="9"/>
        <item h="1" x="10"/>
        <item h="1" x="11"/>
        <item h="1" x="12"/>
        <item h="1" x="13"/>
        <item h="1" x="14"/>
        <item h="1" x="15"/>
        <item h="1" x="16"/>
        <item h="1" x="17"/>
        <item h="1" x="18"/>
        <item h="1" x="19"/>
        <item h="1" x="20"/>
        <item h="1" x="21"/>
        <item h="1" x="22"/>
        <item h="1" x="23"/>
        <item h="1" x="24"/>
        <item h="1" x="25"/>
        <item h="1" x="26"/>
        <item h="1" x="27"/>
        <item h="1" x="28"/>
        <item h="1" x="29"/>
        <item h="1" x="30"/>
        <item h="1" x="31"/>
        <item h="1" x="32"/>
        <item h="1" x="33"/>
        <item h="1" x="34"/>
        <item h="1" x="35"/>
        <item x="71"/>
        <item h="1" x="36"/>
        <item h="1" x="37"/>
        <item h="1" x="38"/>
        <item h="1" x="39"/>
        <item h="1" x="40"/>
        <item h="1" x="41"/>
        <item h="1" x="42"/>
        <item h="1" x="43"/>
        <item h="1" x="44"/>
        <item h="1" x="45"/>
        <item h="1" x="46"/>
        <item h="1" x="47"/>
        <item h="1" x="48"/>
        <item h="1" x="49"/>
        <item h="1" x="50"/>
        <item h="1" x="51"/>
        <item h="1" x="52"/>
        <item h="1" x="53"/>
        <item h="1" x="54"/>
        <item h="1" x="55"/>
        <item h="1" x="56"/>
        <item h="1" x="57"/>
        <item h="1" x="58"/>
        <item h="1" x="59"/>
        <item h="1" x="60"/>
        <item h="1" x="61"/>
        <item h="1" x="62"/>
        <item h="1" x="63"/>
        <item h="1" x="64"/>
        <item h="1" x="65"/>
        <item h="1" x="66"/>
        <item h="1" x="67"/>
        <item h="1" x="68"/>
        <item h="1" x="69"/>
        <item h="1" x="70"/>
        <item t="default"/>
      </items>
    </pivotField>
    <pivotField showAll="0" defaultSubtotal="0"/>
    <pivotField showAll="0"/>
    <pivotField showAll="0"/>
    <pivotField showAll="0"/>
    <pivotField numFmtId="165" showAll="0"/>
  </pivotFields>
  <rowFields count="1">
    <field x="1"/>
  </rowFields>
  <rowItems count="36">
    <i>
      <x v="95"/>
    </i>
    <i>
      <x v="97"/>
    </i>
    <i>
      <x v="117"/>
    </i>
    <i>
      <x v="118"/>
    </i>
    <i>
      <x v="157"/>
    </i>
    <i>
      <x v="175"/>
    </i>
    <i>
      <x v="178"/>
    </i>
    <i>
      <x v="203"/>
    </i>
    <i>
      <x v="287"/>
    </i>
    <i>
      <x v="395"/>
    </i>
    <i>
      <x v="407"/>
    </i>
    <i>
      <x v="426"/>
    </i>
    <i>
      <x v="439"/>
    </i>
    <i>
      <x v="440"/>
    </i>
    <i>
      <x v="441"/>
    </i>
    <i>
      <x v="442"/>
    </i>
    <i>
      <x v="443"/>
    </i>
    <i>
      <x v="444"/>
    </i>
    <i>
      <x v="445"/>
    </i>
    <i>
      <x v="446"/>
    </i>
    <i>
      <x v="447"/>
    </i>
    <i>
      <x v="448"/>
    </i>
    <i>
      <x v="449"/>
    </i>
    <i>
      <x v="469"/>
    </i>
    <i>
      <x v="470"/>
    </i>
    <i>
      <x v="471"/>
    </i>
    <i>
      <x v="472"/>
    </i>
    <i>
      <x v="473"/>
    </i>
    <i>
      <x v="474"/>
    </i>
    <i>
      <x v="475"/>
    </i>
    <i>
      <x v="476"/>
    </i>
    <i>
      <x v="477"/>
    </i>
    <i>
      <x v="478"/>
    </i>
    <i>
      <x v="479"/>
    </i>
    <i>
      <x v="480"/>
    </i>
    <i>
      <x v="484"/>
    </i>
  </rowItems>
  <colItems count="1">
    <i/>
  </colItems>
  <pageFields count="1">
    <pageField fld="4" hier="-1"/>
  </page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3" Type="http://schemas.openxmlformats.org/officeDocument/2006/relationships/pivotTable" Target="../pivotTables/pivotTable3.xml"/><Relationship Id="rId2" Type="http://schemas.openxmlformats.org/officeDocument/2006/relationships/pivotTable" Target="../pivotTables/pivotTable2.xml"/><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7:AV80"/>
  <sheetViews>
    <sheetView tabSelected="1" zoomScale="106" workbookViewId="0">
      <pane xSplit="6" topLeftCell="G1" activePane="topRight" state="frozen"/>
      <selection pane="topRight" activeCell="B12" sqref="B12"/>
    </sheetView>
  </sheetViews>
  <sheetFormatPr defaultColWidth="0" defaultRowHeight="13.2" x14ac:dyDescent="0.25"/>
  <cols>
    <col min="1" max="1" width="3.77734375" style="13" customWidth="1"/>
    <col min="2" max="2" width="48" style="18" customWidth="1"/>
    <col min="3" max="5" width="15.6640625" style="15" customWidth="1"/>
    <col min="6" max="6" width="0.77734375" style="16" customWidth="1"/>
    <col min="7" max="9" width="14.33203125" style="15" customWidth="1"/>
    <col min="10" max="10" width="0.77734375" style="16" customWidth="1"/>
    <col min="11" max="15" width="14.33203125" style="15" customWidth="1"/>
    <col min="16" max="16" width="0.77734375" style="16" customWidth="1"/>
    <col min="17" max="22" width="14.33203125" style="15" customWidth="1"/>
    <col min="23" max="23" width="0.77734375" style="16" customWidth="1"/>
    <col min="24" max="24" width="14.33203125" style="17" customWidth="1"/>
    <col min="25" max="25" width="3.77734375" style="18" customWidth="1"/>
    <col min="26" max="26" width="10.77734375" style="19" hidden="1" customWidth="1"/>
    <col min="27" max="43" width="0" style="19" hidden="1" customWidth="1"/>
    <col min="44" max="48" width="0" style="18" hidden="1" customWidth="1"/>
    <col min="49" max="16384" width="10.77734375" style="18" hidden="1"/>
  </cols>
  <sheetData>
    <row r="7" spans="1:43" ht="30" x14ac:dyDescent="0.5">
      <c r="B7" s="14" t="s">
        <v>654</v>
      </c>
    </row>
    <row r="8" spans="1:43" ht="16.95" customHeight="1" x14ac:dyDescent="0.25">
      <c r="B8" s="20" t="s">
        <v>656</v>
      </c>
    </row>
    <row r="9" spans="1:43" ht="15.6" x14ac:dyDescent="0.3">
      <c r="B9" s="21" t="s">
        <v>717</v>
      </c>
      <c r="X9" s="15"/>
    </row>
    <row r="10" spans="1:43" s="23" customFormat="1" ht="4.05" customHeight="1" x14ac:dyDescent="0.5">
      <c r="A10" s="22"/>
      <c r="C10" s="24"/>
      <c r="D10" s="24"/>
      <c r="E10" s="24"/>
      <c r="F10" s="25"/>
      <c r="G10" s="24"/>
      <c r="H10" s="24"/>
      <c r="I10" s="24"/>
      <c r="J10" s="25"/>
      <c r="K10" s="24"/>
      <c r="L10" s="24"/>
      <c r="M10" s="24"/>
      <c r="N10" s="24"/>
      <c r="O10" s="24"/>
      <c r="P10" s="25"/>
      <c r="Q10" s="24"/>
      <c r="R10" s="24"/>
      <c r="S10" s="24"/>
      <c r="T10" s="24"/>
      <c r="U10" s="24"/>
      <c r="V10" s="24"/>
      <c r="W10" s="25"/>
      <c r="X10" s="26"/>
      <c r="Z10" s="27"/>
      <c r="AA10" s="27"/>
      <c r="AB10" s="27"/>
      <c r="AC10" s="27"/>
      <c r="AD10" s="27"/>
      <c r="AE10" s="27"/>
      <c r="AF10" s="27"/>
      <c r="AG10" s="27"/>
      <c r="AH10" s="27"/>
      <c r="AI10" s="27"/>
      <c r="AJ10" s="27"/>
      <c r="AK10" s="27"/>
      <c r="AL10" s="27"/>
      <c r="AM10" s="27"/>
      <c r="AN10" s="27"/>
      <c r="AO10" s="27"/>
      <c r="AP10" s="27"/>
      <c r="AQ10" s="27"/>
    </row>
    <row r="11" spans="1:43" s="23" customFormat="1" ht="6" customHeight="1" x14ac:dyDescent="0.5">
      <c r="A11" s="22"/>
      <c r="C11" s="24"/>
      <c r="D11" s="24"/>
      <c r="E11" s="24"/>
      <c r="F11" s="25"/>
      <c r="G11" s="24"/>
      <c r="H11" s="24"/>
      <c r="I11" s="24"/>
      <c r="J11" s="25"/>
      <c r="K11" s="24"/>
      <c r="L11" s="24"/>
      <c r="M11" s="24"/>
      <c r="N11" s="24"/>
      <c r="O11" s="24"/>
      <c r="P11" s="25"/>
      <c r="Q11" s="24"/>
      <c r="R11" s="24"/>
      <c r="S11" s="24"/>
      <c r="T11" s="24"/>
      <c r="U11" s="24"/>
      <c r="V11" s="24"/>
      <c r="W11" s="25"/>
      <c r="X11" s="26"/>
      <c r="Z11" s="27"/>
      <c r="AA11" s="27"/>
      <c r="AB11" s="27"/>
      <c r="AC11" s="27"/>
      <c r="AD11" s="27"/>
      <c r="AE11" s="27"/>
      <c r="AF11" s="27"/>
      <c r="AG11" s="27"/>
      <c r="AH11" s="27"/>
      <c r="AI11" s="27"/>
      <c r="AJ11" s="27"/>
      <c r="AK11" s="27"/>
      <c r="AL11" s="27"/>
      <c r="AM11" s="27"/>
      <c r="AN11" s="27"/>
      <c r="AO11" s="27"/>
      <c r="AP11" s="27"/>
      <c r="AQ11" s="27"/>
    </row>
    <row r="12" spans="1:43" ht="28.05" customHeight="1" x14ac:dyDescent="0.25">
      <c r="B12" s="12" t="s">
        <v>344</v>
      </c>
    </row>
    <row r="13" spans="1:43" s="21" customFormat="1" ht="15.6" x14ac:dyDescent="0.3">
      <c r="A13" s="28"/>
      <c r="B13" s="29"/>
      <c r="C13" s="30"/>
      <c r="D13" s="30"/>
      <c r="E13" s="30"/>
      <c r="F13" s="31"/>
      <c r="G13" s="30"/>
      <c r="H13" s="30"/>
      <c r="I13" s="30"/>
      <c r="J13" s="31"/>
      <c r="K13" s="30"/>
      <c r="L13" s="30"/>
      <c r="M13" s="30"/>
      <c r="N13" s="30"/>
      <c r="O13" s="30"/>
      <c r="P13" s="31"/>
      <c r="Q13" s="30"/>
      <c r="R13" s="30"/>
      <c r="S13" s="30"/>
      <c r="T13" s="30"/>
      <c r="U13" s="30"/>
      <c r="V13" s="30"/>
      <c r="W13" s="31"/>
      <c r="X13" s="32"/>
      <c r="Z13" s="29"/>
      <c r="AA13" s="29"/>
      <c r="AB13" s="29"/>
      <c r="AC13" s="29"/>
      <c r="AD13" s="29"/>
      <c r="AE13" s="29"/>
      <c r="AF13" s="29"/>
      <c r="AG13" s="29"/>
      <c r="AH13" s="29"/>
      <c r="AI13" s="29"/>
      <c r="AJ13" s="29"/>
      <c r="AK13" s="29"/>
      <c r="AL13" s="29"/>
      <c r="AM13" s="29"/>
      <c r="AN13" s="29"/>
      <c r="AO13" s="29"/>
      <c r="AP13" s="29"/>
      <c r="AQ13" s="29"/>
    </row>
    <row r="14" spans="1:43" s="36" customFormat="1" ht="16.95" customHeight="1" x14ac:dyDescent="0.25">
      <c r="A14" s="33"/>
      <c r="B14" s="34"/>
      <c r="C14" s="84" t="s">
        <v>356</v>
      </c>
      <c r="D14" s="85"/>
      <c r="E14" s="86"/>
      <c r="F14" s="35"/>
      <c r="G14" s="84" t="s">
        <v>358</v>
      </c>
      <c r="H14" s="85"/>
      <c r="I14" s="86"/>
      <c r="J14" s="35"/>
      <c r="K14" s="84" t="s">
        <v>354</v>
      </c>
      <c r="L14" s="85"/>
      <c r="M14" s="85"/>
      <c r="N14" s="85"/>
      <c r="O14" s="86"/>
      <c r="P14" s="35"/>
      <c r="Q14" s="84" t="s">
        <v>362</v>
      </c>
      <c r="R14" s="85"/>
      <c r="S14" s="85"/>
      <c r="T14" s="85"/>
      <c r="U14" s="85"/>
      <c r="V14" s="86"/>
      <c r="W14" s="35"/>
      <c r="X14" s="87" t="s">
        <v>23</v>
      </c>
      <c r="Z14" s="37"/>
      <c r="AA14" s="37"/>
      <c r="AB14" s="37"/>
      <c r="AC14" s="37"/>
      <c r="AD14" s="37"/>
      <c r="AE14" s="37"/>
      <c r="AF14" s="37"/>
      <c r="AG14" s="37"/>
      <c r="AH14" s="37"/>
      <c r="AI14" s="37"/>
      <c r="AJ14" s="37"/>
      <c r="AK14" s="37"/>
      <c r="AL14" s="37"/>
      <c r="AM14" s="37"/>
      <c r="AN14" s="37"/>
      <c r="AO14" s="37"/>
      <c r="AP14" s="37"/>
      <c r="AQ14" s="37"/>
    </row>
    <row r="15" spans="1:43" s="43" customFormat="1" ht="3" customHeight="1" x14ac:dyDescent="0.25">
      <c r="A15" s="38"/>
      <c r="B15" s="39"/>
      <c r="C15" s="40"/>
      <c r="D15" s="40"/>
      <c r="E15" s="40"/>
      <c r="F15" s="40"/>
      <c r="G15" s="40"/>
      <c r="H15" s="40"/>
      <c r="I15" s="40"/>
      <c r="J15" s="40"/>
      <c r="K15" s="40"/>
      <c r="L15" s="40"/>
      <c r="M15" s="40"/>
      <c r="N15" s="40"/>
      <c r="O15" s="40"/>
      <c r="P15" s="40"/>
      <c r="Q15" s="41"/>
      <c r="R15" s="40"/>
      <c r="S15" s="40"/>
      <c r="T15" s="40"/>
      <c r="U15" s="40"/>
      <c r="V15" s="40"/>
      <c r="W15" s="40"/>
      <c r="X15" s="88"/>
      <c r="Y15" s="42"/>
      <c r="Z15" s="39"/>
      <c r="AA15" s="39"/>
      <c r="AB15" s="39"/>
      <c r="AC15" s="39"/>
      <c r="AD15" s="39"/>
      <c r="AE15" s="39"/>
      <c r="AF15" s="39"/>
      <c r="AG15" s="39"/>
      <c r="AH15" s="39"/>
      <c r="AI15" s="39"/>
      <c r="AJ15" s="39"/>
      <c r="AK15" s="39"/>
      <c r="AL15" s="39"/>
      <c r="AM15" s="39"/>
      <c r="AN15" s="39"/>
      <c r="AO15" s="39"/>
      <c r="AP15" s="39"/>
      <c r="AQ15" s="39"/>
    </row>
    <row r="16" spans="1:43" s="49" customFormat="1" ht="54" customHeight="1" x14ac:dyDescent="0.25">
      <c r="A16" s="44"/>
      <c r="B16" s="45"/>
      <c r="C16" s="46" t="s">
        <v>75</v>
      </c>
      <c r="D16" s="46" t="s">
        <v>81</v>
      </c>
      <c r="E16" s="47" t="s">
        <v>350</v>
      </c>
      <c r="F16" s="48"/>
      <c r="G16" s="46" t="s">
        <v>357</v>
      </c>
      <c r="H16" s="46" t="s">
        <v>58</v>
      </c>
      <c r="I16" s="47" t="s">
        <v>350</v>
      </c>
      <c r="J16" s="48"/>
      <c r="K16" s="46" t="s">
        <v>351</v>
      </c>
      <c r="L16" s="46" t="s">
        <v>25</v>
      </c>
      <c r="M16" s="46" t="s">
        <v>355</v>
      </c>
      <c r="N16" s="46" t="s">
        <v>24</v>
      </c>
      <c r="O16" s="47" t="s">
        <v>350</v>
      </c>
      <c r="P16" s="48"/>
      <c r="Q16" s="46" t="s">
        <v>361</v>
      </c>
      <c r="R16" s="46" t="s">
        <v>360</v>
      </c>
      <c r="S16" s="46" t="s">
        <v>349</v>
      </c>
      <c r="T16" s="46" t="s">
        <v>80</v>
      </c>
      <c r="U16" s="46" t="s">
        <v>359</v>
      </c>
      <c r="V16" s="47" t="s">
        <v>350</v>
      </c>
      <c r="W16" s="48"/>
      <c r="X16" s="89"/>
      <c r="Z16" s="50"/>
      <c r="AA16" s="50"/>
      <c r="AB16" s="50"/>
      <c r="AC16" s="50"/>
      <c r="AD16" s="50"/>
      <c r="AE16" s="50"/>
      <c r="AF16" s="50"/>
      <c r="AG16" s="50"/>
      <c r="AH16" s="50"/>
      <c r="AI16" s="50"/>
      <c r="AJ16" s="50"/>
      <c r="AK16" s="50"/>
      <c r="AL16" s="50"/>
      <c r="AM16" s="50"/>
      <c r="AN16" s="50"/>
      <c r="AO16" s="50"/>
      <c r="AP16" s="50"/>
      <c r="AQ16" s="50"/>
    </row>
    <row r="17" spans="1:24" s="55" customFormat="1" ht="15.6" x14ac:dyDescent="0.25">
      <c r="A17" s="51">
        <f>IF(B17="","",MAX($A16:A$16)+1)</f>
        <v>1</v>
      </c>
      <c r="B17" s="52" t="str">
        <f>IFERROR(INDEX('Source Data'!C:C,MATCH(ROW(A1),'Source Data'!A:A,0)),"")</f>
        <v>Allan Hancock Consortium</v>
      </c>
      <c r="C17" s="53">
        <f>IF($B17="","",IF($B17="Grand Total",SUM(C17:C$17),SUMIFS('Source Data'!$K:$K,'Source Data'!$J:$J,'Funding Chart'!C$16,'Source Data'!$C:$C,TRIM('Funding Chart'!$B17))))</f>
        <v>1061699.7752779983</v>
      </c>
      <c r="D17" s="53">
        <f>IF($B17="","",IF($B17="Grand Total",SUM(D17:D$17),SUMIFS('Source Data'!$K:$K,'Source Data'!$J:$J,'Funding Chart'!D$16,'Source Data'!$C:$C,TRIM('Funding Chart'!$B17))))</f>
        <v>0</v>
      </c>
      <c r="E17" s="53">
        <f>IF($A17="","",SUM(C17:D17))</f>
        <v>1061699.7752779983</v>
      </c>
      <c r="F17" s="53"/>
      <c r="G17" s="53">
        <f>IF($B17="","",IF($B17="Grand Total",SUM(G17:G$17),SUMIFS('Source Data'!$K:$K,'Source Data'!$J:$J,'Funding Chart'!G$16,'Source Data'!$C:$C,TRIM('Funding Chart'!$B17))))</f>
        <v>0</v>
      </c>
      <c r="H17" s="53">
        <f>IF($B17="","",IF($B17="Grand Total",SUM(H17:H$17),SUMIFS('Source Data'!$K:$K,'Source Data'!$J:$J,'Funding Chart'!H$16,'Source Data'!$C:$C,TRIM('Funding Chart'!$B17))))</f>
        <v>0</v>
      </c>
      <c r="I17" s="53">
        <f>IF($A17="","",SUM(G17:H17))</f>
        <v>0</v>
      </c>
      <c r="J17" s="53"/>
      <c r="K17" s="53">
        <f>IF($B17="","",IF($B17="Grand Total",SUM(K17:K$17),SUMIFS('Source Data'!$K:$K,'Source Data'!$J:$J,'Funding Chart'!K$16,'Source Data'!$C:$C,TRIM('Funding Chart'!$B17))))</f>
        <v>0</v>
      </c>
      <c r="L17" s="53">
        <f>IF($B17="","",IF($B17="Grand Total",SUM(L17:L$17),SUMIFS('Source Data'!$K:$K,'Source Data'!$J:$J,'Funding Chart'!L$16,'Source Data'!$C:$C,TRIM('Funding Chart'!$B17))))</f>
        <v>0</v>
      </c>
      <c r="M17" s="53">
        <f>IF($B17="","",IF($B17="Grand Total",SUM(M17:M$17),SUMIFS('Source Data'!$K:$K,'Source Data'!$J:$J,'Funding Chart'!M$16,'Source Data'!$C:$C,TRIM('Funding Chart'!$B17))))</f>
        <v>0</v>
      </c>
      <c r="N17" s="53">
        <f>IF($B17="","",IF($B17="Grand Total",SUM(N17:N$17),SUMIFS('Source Data'!$K:$K,'Source Data'!$J:$J,'Funding Chart'!N$16,'Source Data'!$C:$C,TRIM('Funding Chart'!$B17))))</f>
        <v>0</v>
      </c>
      <c r="O17" s="53">
        <f>IF($A17="","",SUM(K17:N17))</f>
        <v>0</v>
      </c>
      <c r="P17" s="53"/>
      <c r="Q17" s="53">
        <f>IF($B17="","",IF($B17="Grand Total",SUM(Q17:Q$17),SUMIFS('Source Data'!$K:$K,'Source Data'!$J:$J,'Funding Chart'!Q$16,'Source Data'!$C:$C,TRIM('Funding Chart'!$B17))))</f>
        <v>0</v>
      </c>
      <c r="R17" s="53">
        <f>IF($B17="","",IF($B17="Grand Total",SUM(R17:R$17),SUMIFS('Source Data'!$K:$K,'Source Data'!$J:$J,'Funding Chart'!R$16,'Source Data'!$C:$C,TRIM('Funding Chart'!$B17))))</f>
        <v>0</v>
      </c>
      <c r="S17" s="53">
        <f>IF($B17="","",IF($B17="Grand Total",SUM(S17:S$17),SUMIFS('Source Data'!$K:$K,'Source Data'!$J:$J,'Funding Chart'!S$16,'Source Data'!$C:$C,TRIM('Funding Chart'!$B17))))</f>
        <v>0</v>
      </c>
      <c r="T17" s="53">
        <f>IF($B17="","",IF($B17="Grand Total",SUM(T17:T$17),SUMIFS('Source Data'!$K:$K,'Source Data'!$J:$J,'Funding Chart'!T$16,'Source Data'!$C:$C,TRIM('Funding Chart'!$B17))))</f>
        <v>0</v>
      </c>
      <c r="U17" s="53">
        <f>IF($B17="","",IF($B17="Grand Total",SUM(U17:U$17),SUMIFS('Source Data'!$K:$K,'Source Data'!$J:$J,'Funding Chart'!U$16,'Source Data'!$C:$C,TRIM('Funding Chart'!$B17))))</f>
        <v>0</v>
      </c>
      <c r="V17" s="53">
        <f>IF($A17="","",SUM(Q17:U17))</f>
        <v>0</v>
      </c>
      <c r="W17" s="53"/>
      <c r="X17" s="54">
        <f>IF($A17="","",SUM(V17,E17,I17,O17))</f>
        <v>1061699.7752779983</v>
      </c>
    </row>
    <row r="18" spans="1:24" s="29" customFormat="1" ht="15.6" x14ac:dyDescent="0.25">
      <c r="A18" s="56">
        <f>IF(B18="","",MAX($A$16:A17)+1)</f>
        <v>2</v>
      </c>
      <c r="B18" s="57" t="str">
        <f>IFERROR(INDEX('Source Data'!C:C,MATCH(ROW(A2),'Source Data'!A:A,0)),"")</f>
        <v>Allan Hancock CCD</v>
      </c>
      <c r="C18" s="58">
        <f>IF($B18="","",IF($B18="Grand Total",SUM(C17:C$17),SUMIFS('Source Data'!$K:$K,'Source Data'!$J:$J,'Funding Chart'!C$16,'Source Data'!$C:$C,TRIM('Funding Chart'!$B18))))</f>
        <v>0</v>
      </c>
      <c r="D18" s="58">
        <f>IF($B18="","",IF($B18="Grand Total",SUM(D17:D$17),SUMIFS('Source Data'!$K:$K,'Source Data'!$J:$J,'Funding Chart'!D$16,'Source Data'!$C:$C,TRIM('Funding Chart'!$B18))))</f>
        <v>0</v>
      </c>
      <c r="E18" s="53">
        <f t="shared" ref="E18:E80" si="0">IF($A18="","",SUM(C18:D18))</f>
        <v>0</v>
      </c>
      <c r="F18" s="58"/>
      <c r="G18" s="58">
        <f>IF($B18="","",IF($B18="Grand Total",SUM(G17:G$17),SUMIFS('Source Data'!$K:$K,'Source Data'!$J:$J,'Funding Chart'!G$16,'Source Data'!$C:$C,TRIM('Funding Chart'!$B18))))</f>
        <v>386354</v>
      </c>
      <c r="H18" s="58">
        <f>IF($B18="","",IF($B18="Grand Total",SUM(H17:H$17),SUMIFS('Source Data'!$K:$K,'Source Data'!$J:$J,'Funding Chart'!H$16,'Source Data'!$C:$C,TRIM('Funding Chart'!$B18))))</f>
        <v>0</v>
      </c>
      <c r="I18" s="53">
        <f t="shared" ref="I18:I80" si="1">IF($A18="","",SUM(G18:H18))</f>
        <v>386354</v>
      </c>
      <c r="J18" s="58"/>
      <c r="K18" s="58">
        <f>IF($B18="","",IF($B18="Grand Total",SUM(K17:K$17),SUMIFS('Source Data'!$K:$K,'Source Data'!$J:$J,'Funding Chart'!K$16,'Source Data'!$C:$C,TRIM('Funding Chart'!$B18))))</f>
        <v>3414929.9579047621</v>
      </c>
      <c r="L18" s="58">
        <f>IF($B18="","",IF($B18="Grand Total",SUM(L17:L$17),SUMIFS('Source Data'!$K:$K,'Source Data'!$J:$J,'Funding Chart'!L$16,'Source Data'!$C:$C,TRIM('Funding Chart'!$B18))))</f>
        <v>14250.666666666666</v>
      </c>
      <c r="M18" s="58">
        <f>IF($B18="","",IF($B18="Grand Total",SUM(M17:M$17),SUMIFS('Source Data'!$K:$K,'Source Data'!$J:$J,'Funding Chart'!M$16,'Source Data'!$C:$C,TRIM('Funding Chart'!$B18))))</f>
        <v>1007007.6942857145</v>
      </c>
      <c r="N18" s="58">
        <f>IF($B18="","",IF($B18="Grand Total",SUM(N17:N$17),SUMIFS('Source Data'!$K:$K,'Source Data'!$J:$J,'Funding Chart'!N$16,'Source Data'!$C:$C,TRIM('Funding Chart'!$B18))))</f>
        <v>1134706.1451428586</v>
      </c>
      <c r="O18" s="53">
        <f t="shared" ref="O18:O80" si="2">IF($A18="","",SUM(K18:N18))</f>
        <v>5570894.4640000015</v>
      </c>
      <c r="P18" s="58"/>
      <c r="Q18" s="58">
        <f>IF($B18="","",IF($B18="Grand Total",SUM(Q17:Q$17),SUMIFS('Source Data'!$K:$K,'Source Data'!$J:$J,'Funding Chart'!Q$16,'Source Data'!$C:$C,TRIM('Funding Chart'!$B18))))</f>
        <v>0</v>
      </c>
      <c r="R18" s="58">
        <f>IF($B18="","",IF($B18="Grand Total",SUM(R17:R$17),SUMIFS('Source Data'!$K:$K,'Source Data'!$J:$J,'Funding Chart'!R$16,'Source Data'!$C:$C,TRIM('Funding Chart'!$B18))))</f>
        <v>486247</v>
      </c>
      <c r="S18" s="58">
        <f>IF($B18="","",IF($B18="Grand Total",SUM(S17:S$17),SUMIFS('Source Data'!$K:$K,'Source Data'!$J:$J,'Funding Chart'!S$16,'Source Data'!$C:$C,TRIM('Funding Chart'!$B18))))</f>
        <v>193855</v>
      </c>
      <c r="T18" s="58">
        <f>IF($B18="","",IF($B18="Grand Total",SUM(T17:T$17),SUMIFS('Source Data'!$K:$K,'Source Data'!$J:$J,'Funding Chart'!T$16,'Source Data'!$C:$C,TRIM('Funding Chart'!$B18))))</f>
        <v>205445</v>
      </c>
      <c r="U18" s="58">
        <f>IF($B18="","",IF($B18="Grand Total",SUM(U17:U$17),SUMIFS('Source Data'!$K:$K,'Source Data'!$J:$J,'Funding Chart'!U$16,'Source Data'!$C:$C,TRIM('Funding Chart'!$B18))))</f>
        <v>0</v>
      </c>
      <c r="V18" s="53">
        <f t="shared" ref="V18:V80" si="3">IF($A18="","",SUM(Q18:U18))</f>
        <v>885547</v>
      </c>
      <c r="W18" s="58"/>
      <c r="X18" s="54">
        <f t="shared" ref="X18:X80" si="4">IF($A18="","",SUM(V18,E18,I18,O18))</f>
        <v>6842795.4640000015</v>
      </c>
    </row>
    <row r="19" spans="1:24" s="29" customFormat="1" ht="15.6" x14ac:dyDescent="0.25">
      <c r="A19" s="56">
        <f>IF(B19="","",MAX($A$16:A18)+1)</f>
        <v>3</v>
      </c>
      <c r="B19" s="57" t="str">
        <f>IFERROR(INDEX('Source Data'!C:C,MATCH(ROW(A3),'Source Data'!A:A,0)),"")</f>
        <v>Lompoc USD</v>
      </c>
      <c r="C19" s="58">
        <f>IF($B19="","",IF($B19="Grand Total",SUM(C$17:C18),SUMIFS('Source Data'!$K:$K,'Source Data'!$J:$J,'Funding Chart'!C$16,'Source Data'!$C:$C,TRIM('Funding Chart'!$B19))))</f>
        <v>0</v>
      </c>
      <c r="D19" s="58">
        <f>IF($B19="","",IF($B19="Grand Total",SUM(D$17:D18),SUMIFS('Source Data'!$K:$K,'Source Data'!$J:$J,'Funding Chart'!D$16,'Source Data'!$C:$C,TRIM('Funding Chart'!$B19))))</f>
        <v>477905</v>
      </c>
      <c r="E19" s="53">
        <f t="shared" si="0"/>
        <v>477905</v>
      </c>
      <c r="F19" s="58"/>
      <c r="G19" s="58">
        <f>IF($B19="","",IF($B19="Grand Total",SUM(G$17:G18),SUMIFS('Source Data'!$K:$K,'Source Data'!$J:$J,'Funding Chart'!G$16,'Source Data'!$C:$C,TRIM('Funding Chart'!$B19))))</f>
        <v>0</v>
      </c>
      <c r="H19" s="58">
        <f>IF($B19="","",IF($B19="Grand Total",SUM(H$17:H18),SUMIFS('Source Data'!$K:$K,'Source Data'!$J:$J,'Funding Chart'!H$16,'Source Data'!$C:$C,TRIM('Funding Chart'!$B19))))</f>
        <v>61797</v>
      </c>
      <c r="I19" s="53">
        <f t="shared" si="1"/>
        <v>61797</v>
      </c>
      <c r="J19" s="58"/>
      <c r="K19" s="58">
        <f>IF($B19="","",IF($B19="Grand Total",SUM(K$17:K18),SUMIFS('Source Data'!$K:$K,'Source Data'!$J:$J,'Funding Chart'!K$16,'Source Data'!$C:$C,TRIM('Funding Chart'!$B19))))</f>
        <v>0</v>
      </c>
      <c r="L19" s="58">
        <f>IF($B19="","",IF($B19="Grand Total",SUM(L$17:L18),SUMIFS('Source Data'!$K:$K,'Source Data'!$J:$J,'Funding Chart'!L$16,'Source Data'!$C:$C,TRIM('Funding Chart'!$B19))))</f>
        <v>0</v>
      </c>
      <c r="M19" s="58">
        <f>IF($B19="","",IF($B19="Grand Total",SUM(M$17:M18),SUMIFS('Source Data'!$K:$K,'Source Data'!$J:$J,'Funding Chart'!M$16,'Source Data'!$C:$C,TRIM('Funding Chart'!$B19))))</f>
        <v>0</v>
      </c>
      <c r="N19" s="58">
        <f>IF($B19="","",IF($B19="Grand Total",SUM(N$17:N18),SUMIFS('Source Data'!$K:$K,'Source Data'!$J:$J,'Funding Chart'!N$16,'Source Data'!$C:$C,TRIM('Funding Chart'!$B19))))</f>
        <v>0</v>
      </c>
      <c r="O19" s="53">
        <f t="shared" si="2"/>
        <v>0</v>
      </c>
      <c r="P19" s="58"/>
      <c r="Q19" s="58">
        <f>IF($B19="","",IF($B19="Grand Total",SUM(Q$17:Q18),SUMIFS('Source Data'!$K:$K,'Source Data'!$J:$J,'Funding Chart'!Q$16,'Source Data'!$C:$C,TRIM('Funding Chart'!$B19))))</f>
        <v>0</v>
      </c>
      <c r="R19" s="58">
        <f>IF($B19="","",IF($B19="Grand Total",SUM(R$17:R18),SUMIFS('Source Data'!$K:$K,'Source Data'!$J:$J,'Funding Chart'!R$16,'Source Data'!$C:$C,TRIM('Funding Chart'!$B19))))</f>
        <v>0</v>
      </c>
      <c r="S19" s="58">
        <f>IF($B19="","",IF($B19="Grand Total",SUM(S$17:S18),SUMIFS('Source Data'!$K:$K,'Source Data'!$J:$J,'Funding Chart'!S$16,'Source Data'!$C:$C,TRIM('Funding Chart'!$B19))))</f>
        <v>0</v>
      </c>
      <c r="T19" s="58">
        <f>IF($B19="","",IF($B19="Grand Total",SUM(T$17:T18),SUMIFS('Source Data'!$K:$K,'Source Data'!$J:$J,'Funding Chart'!T$16,'Source Data'!$C:$C,TRIM('Funding Chart'!$B19))))</f>
        <v>0</v>
      </c>
      <c r="U19" s="58">
        <f>IF($B19="","",IF($B19="Grand Total",SUM(U$17:U18),SUMIFS('Source Data'!$K:$K,'Source Data'!$J:$J,'Funding Chart'!U$16,'Source Data'!$C:$C,TRIM('Funding Chart'!$B19))))</f>
        <v>71136</v>
      </c>
      <c r="V19" s="53">
        <f t="shared" si="3"/>
        <v>71136</v>
      </c>
      <c r="W19" s="58"/>
      <c r="X19" s="54">
        <f t="shared" si="4"/>
        <v>610838</v>
      </c>
    </row>
    <row r="20" spans="1:24" s="29" customFormat="1" ht="15.6" x14ac:dyDescent="0.25">
      <c r="A20" s="56">
        <f>IF(B20="","",MAX($A$16:A19)+1)</f>
        <v>4</v>
      </c>
      <c r="B20" s="57" t="str">
        <f>IFERROR(INDEX('Source Data'!C:C,MATCH(ROW(A4),'Source Data'!A:A,0)),"")</f>
        <v>Grand Total</v>
      </c>
      <c r="C20" s="58">
        <f>IF($B20="","",IF($B20="Grand Total",SUM(C$17:C19),SUMIFS('Source Data'!$K:$K,'Source Data'!$J:$J,'Funding Chart'!C$16,'Source Data'!$C:$C,TRIM('Funding Chart'!$B20))))</f>
        <v>1061699.7752779983</v>
      </c>
      <c r="D20" s="58">
        <f>IF($B20="","",IF($B20="Grand Total",SUM(D$17:D19),SUMIFS('Source Data'!$K:$K,'Source Data'!$J:$J,'Funding Chart'!D$16,'Source Data'!$C:$C,TRIM('Funding Chart'!$B20))))</f>
        <v>477905</v>
      </c>
      <c r="E20" s="53">
        <f t="shared" si="0"/>
        <v>1539604.7752779983</v>
      </c>
      <c r="F20" s="58"/>
      <c r="G20" s="58">
        <f>IF($B20="","",IF($B20="Grand Total",SUM(G$17:G19),SUMIFS('Source Data'!$K:$K,'Source Data'!$J:$J,'Funding Chart'!G$16,'Source Data'!$C:$C,TRIM('Funding Chart'!$B20))))</f>
        <v>386354</v>
      </c>
      <c r="H20" s="58">
        <f>IF($B20="","",IF($B20="Grand Total",SUM(H$17:H19),SUMIFS('Source Data'!$K:$K,'Source Data'!$J:$J,'Funding Chart'!H$16,'Source Data'!$C:$C,TRIM('Funding Chart'!$B20))))</f>
        <v>61797</v>
      </c>
      <c r="I20" s="53">
        <f t="shared" si="1"/>
        <v>448151</v>
      </c>
      <c r="J20" s="58"/>
      <c r="K20" s="58">
        <f>IF($B20="","",IF($B20="Grand Total",SUM(K$17:K19),SUMIFS('Source Data'!$K:$K,'Source Data'!$J:$J,'Funding Chart'!K$16,'Source Data'!$C:$C,TRIM('Funding Chart'!$B20))))</f>
        <v>3414929.9579047621</v>
      </c>
      <c r="L20" s="58">
        <f>IF($B20="","",IF($B20="Grand Total",SUM(L$17:L19),SUMIFS('Source Data'!$K:$K,'Source Data'!$J:$J,'Funding Chart'!L$16,'Source Data'!$C:$C,TRIM('Funding Chart'!$B20))))</f>
        <v>14250.666666666666</v>
      </c>
      <c r="M20" s="58">
        <f>IF($B20="","",IF($B20="Grand Total",SUM(M$17:M19),SUMIFS('Source Data'!$K:$K,'Source Data'!$J:$J,'Funding Chart'!M$16,'Source Data'!$C:$C,TRIM('Funding Chart'!$B20))))</f>
        <v>1007007.6942857145</v>
      </c>
      <c r="N20" s="58">
        <f>IF($B20="","",IF($B20="Grand Total",SUM(N$17:N19),SUMIFS('Source Data'!$K:$K,'Source Data'!$J:$J,'Funding Chart'!N$16,'Source Data'!$C:$C,TRIM('Funding Chart'!$B20))))</f>
        <v>1134706.1451428586</v>
      </c>
      <c r="O20" s="53">
        <f t="shared" si="2"/>
        <v>5570894.4640000015</v>
      </c>
      <c r="P20" s="58"/>
      <c r="Q20" s="58">
        <f>IF($B20="","",IF($B20="Grand Total",SUM(Q$17:Q19),SUMIFS('Source Data'!$K:$K,'Source Data'!$J:$J,'Funding Chart'!Q$16,'Source Data'!$C:$C,TRIM('Funding Chart'!$B20))))</f>
        <v>0</v>
      </c>
      <c r="R20" s="58">
        <f>IF($B20="","",IF($B20="Grand Total",SUM(R$17:R19),SUMIFS('Source Data'!$K:$K,'Source Data'!$J:$J,'Funding Chart'!R$16,'Source Data'!$C:$C,TRIM('Funding Chart'!$B20))))</f>
        <v>486247</v>
      </c>
      <c r="S20" s="58">
        <f>IF($B20="","",IF($B20="Grand Total",SUM(S$17:S19),SUMIFS('Source Data'!$K:$K,'Source Data'!$J:$J,'Funding Chart'!S$16,'Source Data'!$C:$C,TRIM('Funding Chart'!$B20))))</f>
        <v>193855</v>
      </c>
      <c r="T20" s="58">
        <f>IF($B20="","",IF($B20="Grand Total",SUM(T$17:T19),SUMIFS('Source Data'!$K:$K,'Source Data'!$J:$J,'Funding Chart'!T$16,'Source Data'!$C:$C,TRIM('Funding Chart'!$B20))))</f>
        <v>205445</v>
      </c>
      <c r="U20" s="58">
        <f>IF($B20="","",IF($B20="Grand Total",SUM(U$17:U19),SUMIFS('Source Data'!$K:$K,'Source Data'!$J:$J,'Funding Chart'!U$16,'Source Data'!$C:$C,TRIM('Funding Chart'!$B20))))</f>
        <v>71136</v>
      </c>
      <c r="V20" s="53">
        <f t="shared" si="3"/>
        <v>956683</v>
      </c>
      <c r="W20" s="58"/>
      <c r="X20" s="54">
        <f t="shared" si="4"/>
        <v>8515333.2392779998</v>
      </c>
    </row>
    <row r="21" spans="1:24" s="29" customFormat="1" ht="15.6" x14ac:dyDescent="0.25">
      <c r="A21" s="56" t="str">
        <f>IF(B21="","",MAX($A$16:A20)+1)</f>
        <v/>
      </c>
      <c r="B21" s="57" t="str">
        <f>IFERROR(INDEX('Source Data'!C:C,MATCH(ROW(A5),'Source Data'!A:A,0)),"")</f>
        <v/>
      </c>
      <c r="C21" s="58" t="str">
        <f>IF($B21="","",IF($B21="Grand Total",SUM(C$17:C20),SUMIFS('Source Data'!$K:$K,'Source Data'!$J:$J,'Funding Chart'!C$16,'Source Data'!$C:$C,TRIM('Funding Chart'!$B21))))</f>
        <v/>
      </c>
      <c r="D21" s="58" t="str">
        <f>IF($B21="","",IF($B21="Grand Total",SUM(D$17:D20),SUMIFS('Source Data'!$K:$K,'Source Data'!$J:$J,'Funding Chart'!D$16,'Source Data'!$C:$C,TRIM('Funding Chart'!$B21))))</f>
        <v/>
      </c>
      <c r="E21" s="53" t="str">
        <f t="shared" si="0"/>
        <v/>
      </c>
      <c r="F21" s="58"/>
      <c r="G21" s="58" t="str">
        <f>IF($B21="","",IF($B21="Grand Total",SUM(G$17:G20),SUMIFS('Source Data'!$K:$K,'Source Data'!$J:$J,'Funding Chart'!G$16,'Source Data'!$C:$C,TRIM('Funding Chart'!$B21))))</f>
        <v/>
      </c>
      <c r="H21" s="58" t="str">
        <f>IF($B21="","",IF($B21="Grand Total",SUM(H$17:H20),SUMIFS('Source Data'!$K:$K,'Source Data'!$J:$J,'Funding Chart'!H$16,'Source Data'!$C:$C,TRIM('Funding Chart'!$B21))))</f>
        <v/>
      </c>
      <c r="I21" s="53" t="str">
        <f t="shared" si="1"/>
        <v/>
      </c>
      <c r="J21" s="58"/>
      <c r="K21" s="58" t="str">
        <f>IF($B21="","",IF($B21="Grand Total",SUM(K$17:K20),SUMIFS('Source Data'!$K:$K,'Source Data'!$J:$J,'Funding Chart'!K$16,'Source Data'!$C:$C,TRIM('Funding Chart'!$B21))))</f>
        <v/>
      </c>
      <c r="L21" s="58" t="str">
        <f>IF($B21="","",IF($B21="Grand Total",SUM(L$17:L20),SUMIFS('Source Data'!$K:$K,'Source Data'!$J:$J,'Funding Chart'!L$16,'Source Data'!$C:$C,TRIM('Funding Chart'!$B21))))</f>
        <v/>
      </c>
      <c r="M21" s="58" t="str">
        <f>IF($B21="","",IF($B21="Grand Total",SUM(M$17:M20),SUMIFS('Source Data'!$K:$K,'Source Data'!$J:$J,'Funding Chart'!M$16,'Source Data'!$C:$C,TRIM('Funding Chart'!$B21))))</f>
        <v/>
      </c>
      <c r="N21" s="58" t="str">
        <f>IF($B21="","",IF($B21="Grand Total",SUM(N$17:N20),SUMIFS('Source Data'!$K:$K,'Source Data'!$J:$J,'Funding Chart'!N$16,'Source Data'!$C:$C,TRIM('Funding Chart'!$B21))))</f>
        <v/>
      </c>
      <c r="O21" s="53" t="str">
        <f t="shared" si="2"/>
        <v/>
      </c>
      <c r="P21" s="58"/>
      <c r="Q21" s="58" t="str">
        <f>IF($B21="","",IF($B21="Grand Total",SUM(Q$17:Q20),SUMIFS('Source Data'!$K:$K,'Source Data'!$J:$J,'Funding Chart'!Q$16,'Source Data'!$C:$C,TRIM('Funding Chart'!$B21))))</f>
        <v/>
      </c>
      <c r="R21" s="58" t="str">
        <f>IF($B21="","",IF($B21="Grand Total",SUM(R$17:R20),SUMIFS('Source Data'!$K:$K,'Source Data'!$J:$J,'Funding Chart'!R$16,'Source Data'!$C:$C,TRIM('Funding Chart'!$B21))))</f>
        <v/>
      </c>
      <c r="S21" s="58" t="str">
        <f>IF($B21="","",IF($B21="Grand Total",SUM(S$17:S20),SUMIFS('Source Data'!$K:$K,'Source Data'!$J:$J,'Funding Chart'!S$16,'Source Data'!$C:$C,TRIM('Funding Chart'!$B21))))</f>
        <v/>
      </c>
      <c r="T21" s="58" t="str">
        <f>IF($B21="","",IF($B21="Grand Total",SUM(T$17:T20),SUMIFS('Source Data'!$K:$K,'Source Data'!$J:$J,'Funding Chart'!T$16,'Source Data'!$C:$C,TRIM('Funding Chart'!$B21))))</f>
        <v/>
      </c>
      <c r="U21" s="58" t="str">
        <f>IF($B21="","",IF($B21="Grand Total",SUM(U$17:U20),SUMIFS('Source Data'!$K:$K,'Source Data'!$J:$J,'Funding Chart'!U$16,'Source Data'!$C:$C,TRIM('Funding Chart'!$B21))))</f>
        <v/>
      </c>
      <c r="V21" s="53" t="str">
        <f t="shared" si="3"/>
        <v/>
      </c>
      <c r="W21" s="58"/>
      <c r="X21" s="54" t="str">
        <f t="shared" si="4"/>
        <v/>
      </c>
    </row>
    <row r="22" spans="1:24" s="29" customFormat="1" ht="15.6" x14ac:dyDescent="0.25">
      <c r="A22" s="56" t="str">
        <f>IF(B22="","",MAX($A$16:A21)+1)</f>
        <v/>
      </c>
      <c r="B22" s="57" t="str">
        <f>IFERROR(INDEX('Source Data'!C:C,MATCH(ROW(A6),'Source Data'!A:A,0)),"")</f>
        <v/>
      </c>
      <c r="C22" s="58" t="str">
        <f>IF($B22="","",IF($B22="Grand Total",SUM(C$17:C21),SUMIFS('Source Data'!$K:$K,'Source Data'!$J:$J,'Funding Chart'!C$16,'Source Data'!$C:$C,TRIM('Funding Chart'!$B22))))</f>
        <v/>
      </c>
      <c r="D22" s="58" t="str">
        <f>IF($B22="","",IF($B22="Grand Total",SUM(D$17:D21),SUMIFS('Source Data'!$K:$K,'Source Data'!$J:$J,'Funding Chart'!D$16,'Source Data'!$C:$C,TRIM('Funding Chart'!$B22))))</f>
        <v/>
      </c>
      <c r="E22" s="53" t="str">
        <f t="shared" si="0"/>
        <v/>
      </c>
      <c r="F22" s="58"/>
      <c r="G22" s="58" t="str">
        <f>IF($B22="","",IF($B22="Grand Total",SUM(G$17:G21),SUMIFS('Source Data'!$K:$K,'Source Data'!$J:$J,'Funding Chart'!G$16,'Source Data'!$C:$C,TRIM('Funding Chart'!$B22))))</f>
        <v/>
      </c>
      <c r="H22" s="58" t="str">
        <f>IF($B22="","",IF($B22="Grand Total",SUM(H$17:H21),SUMIFS('Source Data'!$K:$K,'Source Data'!$J:$J,'Funding Chart'!H$16,'Source Data'!$C:$C,TRIM('Funding Chart'!$B22))))</f>
        <v/>
      </c>
      <c r="I22" s="53" t="str">
        <f t="shared" si="1"/>
        <v/>
      </c>
      <c r="J22" s="58"/>
      <c r="K22" s="58" t="str">
        <f>IF($B22="","",IF($B22="Grand Total",SUM(K$17:K21),SUMIFS('Source Data'!$K:$K,'Source Data'!$J:$J,'Funding Chart'!K$16,'Source Data'!$C:$C,TRIM('Funding Chart'!$B22))))</f>
        <v/>
      </c>
      <c r="L22" s="58" t="str">
        <f>IF($B22="","",IF($B22="Grand Total",SUM(L$17:L21),SUMIFS('Source Data'!$K:$K,'Source Data'!$J:$J,'Funding Chart'!L$16,'Source Data'!$C:$C,TRIM('Funding Chart'!$B22))))</f>
        <v/>
      </c>
      <c r="M22" s="58" t="str">
        <f>IF($B22="","",IF($B22="Grand Total",SUM(M$17:M21),SUMIFS('Source Data'!$K:$K,'Source Data'!$J:$J,'Funding Chart'!M$16,'Source Data'!$C:$C,TRIM('Funding Chart'!$B22))))</f>
        <v/>
      </c>
      <c r="N22" s="58" t="str">
        <f>IF($B22="","",IF($B22="Grand Total",SUM(N$17:N21),SUMIFS('Source Data'!$K:$K,'Source Data'!$J:$J,'Funding Chart'!N$16,'Source Data'!$C:$C,TRIM('Funding Chart'!$B22))))</f>
        <v/>
      </c>
      <c r="O22" s="53" t="str">
        <f t="shared" si="2"/>
        <v/>
      </c>
      <c r="P22" s="58"/>
      <c r="Q22" s="58" t="str">
        <f>IF($B22="","",IF($B22="Grand Total",SUM(Q$17:Q21),SUMIFS('Source Data'!$K:$K,'Source Data'!$J:$J,'Funding Chart'!Q$16,'Source Data'!$C:$C,TRIM('Funding Chart'!$B22))))</f>
        <v/>
      </c>
      <c r="R22" s="58" t="str">
        <f>IF($B22="","",IF($B22="Grand Total",SUM(R$17:R21),SUMIFS('Source Data'!$K:$K,'Source Data'!$J:$J,'Funding Chart'!R$16,'Source Data'!$C:$C,TRIM('Funding Chart'!$B22))))</f>
        <v/>
      </c>
      <c r="S22" s="58" t="str">
        <f>IF($B22="","",IF($B22="Grand Total",SUM(S$17:S21),SUMIFS('Source Data'!$K:$K,'Source Data'!$J:$J,'Funding Chart'!S$16,'Source Data'!$C:$C,TRIM('Funding Chart'!$B22))))</f>
        <v/>
      </c>
      <c r="T22" s="58" t="str">
        <f>IF($B22="","",IF($B22="Grand Total",SUM(T$17:T21),SUMIFS('Source Data'!$K:$K,'Source Data'!$J:$J,'Funding Chart'!T$16,'Source Data'!$C:$C,TRIM('Funding Chart'!$B22))))</f>
        <v/>
      </c>
      <c r="U22" s="58" t="str">
        <f>IF($B22="","",IF($B22="Grand Total",SUM(U$17:U21),SUMIFS('Source Data'!$K:$K,'Source Data'!$J:$J,'Funding Chart'!U$16,'Source Data'!$C:$C,TRIM('Funding Chart'!$B22))))</f>
        <v/>
      </c>
      <c r="V22" s="53" t="str">
        <f t="shared" si="3"/>
        <v/>
      </c>
      <c r="W22" s="58"/>
      <c r="X22" s="54" t="str">
        <f t="shared" si="4"/>
        <v/>
      </c>
    </row>
    <row r="23" spans="1:24" s="29" customFormat="1" ht="15.6" x14ac:dyDescent="0.25">
      <c r="A23" s="56" t="str">
        <f>IF(B23="","",MAX($A$16:A22)+1)</f>
        <v/>
      </c>
      <c r="B23" s="57" t="str">
        <f>IFERROR(INDEX('Source Data'!C:C,MATCH(ROW(A7),'Source Data'!A:A,0)),"")</f>
        <v/>
      </c>
      <c r="C23" s="58" t="str">
        <f>IF($B23="","",IF($B23="Grand Total",SUM(C$17:C22),SUMIFS('Source Data'!$K:$K,'Source Data'!$J:$J,'Funding Chart'!C$16,'Source Data'!$C:$C,TRIM('Funding Chart'!$B23))))</f>
        <v/>
      </c>
      <c r="D23" s="58" t="str">
        <f>IF($B23="","",IF($B23="Grand Total",SUM(D$17:D22),SUMIFS('Source Data'!$K:$K,'Source Data'!$J:$J,'Funding Chart'!D$16,'Source Data'!$C:$C,TRIM('Funding Chart'!$B23))))</f>
        <v/>
      </c>
      <c r="E23" s="53" t="str">
        <f t="shared" si="0"/>
        <v/>
      </c>
      <c r="F23" s="58"/>
      <c r="G23" s="58" t="str">
        <f>IF($B23="","",IF($B23="Grand Total",SUM(G$17:G22),SUMIFS('Source Data'!$K:$K,'Source Data'!$J:$J,'Funding Chart'!G$16,'Source Data'!$C:$C,TRIM('Funding Chart'!$B23))))</f>
        <v/>
      </c>
      <c r="H23" s="58" t="str">
        <f>IF($B23="","",IF($B23="Grand Total",SUM(H$17:H22),SUMIFS('Source Data'!$K:$K,'Source Data'!$J:$J,'Funding Chart'!H$16,'Source Data'!$C:$C,TRIM('Funding Chart'!$B23))))</f>
        <v/>
      </c>
      <c r="I23" s="53" t="str">
        <f t="shared" si="1"/>
        <v/>
      </c>
      <c r="J23" s="58"/>
      <c r="K23" s="58" t="str">
        <f>IF($B23="","",IF($B23="Grand Total",SUM(K$17:K22),SUMIFS('Source Data'!$K:$K,'Source Data'!$J:$J,'Funding Chart'!K$16,'Source Data'!$C:$C,TRIM('Funding Chart'!$B23))))</f>
        <v/>
      </c>
      <c r="L23" s="58" t="str">
        <f>IF($B23="","",IF($B23="Grand Total",SUM(L$17:L22),SUMIFS('Source Data'!$K:$K,'Source Data'!$J:$J,'Funding Chart'!L$16,'Source Data'!$C:$C,TRIM('Funding Chart'!$B23))))</f>
        <v/>
      </c>
      <c r="M23" s="58" t="str">
        <f>IF($B23="","",IF($B23="Grand Total",SUM(M$17:M22),SUMIFS('Source Data'!$K:$K,'Source Data'!$J:$J,'Funding Chart'!M$16,'Source Data'!$C:$C,TRIM('Funding Chart'!$B23))))</f>
        <v/>
      </c>
      <c r="N23" s="58" t="str">
        <f>IF($B23="","",IF($B23="Grand Total",SUM(N$17:N22),SUMIFS('Source Data'!$K:$K,'Source Data'!$J:$J,'Funding Chart'!N$16,'Source Data'!$C:$C,TRIM('Funding Chart'!$B23))))</f>
        <v/>
      </c>
      <c r="O23" s="53" t="str">
        <f t="shared" si="2"/>
        <v/>
      </c>
      <c r="P23" s="58"/>
      <c r="Q23" s="58" t="str">
        <f>IF($B23="","",IF($B23="Grand Total",SUM(Q$17:Q22),SUMIFS('Source Data'!$K:$K,'Source Data'!$J:$J,'Funding Chart'!Q$16,'Source Data'!$C:$C,TRIM('Funding Chart'!$B23))))</f>
        <v/>
      </c>
      <c r="R23" s="58" t="str">
        <f>IF($B23="","",IF($B23="Grand Total",SUM(R$17:R22),SUMIFS('Source Data'!$K:$K,'Source Data'!$J:$J,'Funding Chart'!R$16,'Source Data'!$C:$C,TRIM('Funding Chart'!$B23))))</f>
        <v/>
      </c>
      <c r="S23" s="58" t="str">
        <f>IF($B23="","",IF($B23="Grand Total",SUM(S$17:S22),SUMIFS('Source Data'!$K:$K,'Source Data'!$J:$J,'Funding Chart'!S$16,'Source Data'!$C:$C,TRIM('Funding Chart'!$B23))))</f>
        <v/>
      </c>
      <c r="T23" s="58" t="str">
        <f>IF($B23="","",IF($B23="Grand Total",SUM(T$17:T22),SUMIFS('Source Data'!$K:$K,'Source Data'!$J:$J,'Funding Chart'!T$16,'Source Data'!$C:$C,TRIM('Funding Chart'!$B23))))</f>
        <v/>
      </c>
      <c r="U23" s="58" t="str">
        <f>IF($B23="","",IF($B23="Grand Total",SUM(U$17:U22),SUMIFS('Source Data'!$K:$K,'Source Data'!$J:$J,'Funding Chart'!U$16,'Source Data'!$C:$C,TRIM('Funding Chart'!$B23))))</f>
        <v/>
      </c>
      <c r="V23" s="53" t="str">
        <f t="shared" si="3"/>
        <v/>
      </c>
      <c r="W23" s="58"/>
      <c r="X23" s="54" t="str">
        <f t="shared" si="4"/>
        <v/>
      </c>
    </row>
    <row r="24" spans="1:24" s="29" customFormat="1" ht="15.6" x14ac:dyDescent="0.25">
      <c r="A24" s="56" t="str">
        <f>IF(B24="","",MAX($A$16:A23)+1)</f>
        <v/>
      </c>
      <c r="B24" s="57" t="str">
        <f>IFERROR(INDEX('Source Data'!C:C,MATCH(ROW(A8),'Source Data'!A:A,0)),"")</f>
        <v/>
      </c>
      <c r="C24" s="58" t="str">
        <f>IF($B24="","",IF($B24="Grand Total",SUM(C$17:C23),SUMIFS('Source Data'!$K:$K,'Source Data'!$J:$J,'Funding Chart'!C$16,'Source Data'!$C:$C,TRIM('Funding Chart'!$B24))))</f>
        <v/>
      </c>
      <c r="D24" s="58" t="str">
        <f>IF($B24="","",IF($B24="Grand Total",SUM(D$17:D23),SUMIFS('Source Data'!$K:$K,'Source Data'!$J:$J,'Funding Chart'!D$16,'Source Data'!$C:$C,TRIM('Funding Chart'!$B24))))</f>
        <v/>
      </c>
      <c r="E24" s="53" t="str">
        <f t="shared" si="0"/>
        <v/>
      </c>
      <c r="F24" s="58"/>
      <c r="G24" s="58" t="str">
        <f>IF($B24="","",IF($B24="Grand Total",SUM(G$17:G23),SUMIFS('Source Data'!$K:$K,'Source Data'!$J:$J,'Funding Chart'!G$16,'Source Data'!$C:$C,TRIM('Funding Chart'!$B24))))</f>
        <v/>
      </c>
      <c r="H24" s="58" t="str">
        <f>IF($B24="","",IF($B24="Grand Total",SUM(H$17:H23),SUMIFS('Source Data'!$K:$K,'Source Data'!$J:$J,'Funding Chart'!H$16,'Source Data'!$C:$C,TRIM('Funding Chart'!$B24))))</f>
        <v/>
      </c>
      <c r="I24" s="53" t="str">
        <f t="shared" si="1"/>
        <v/>
      </c>
      <c r="J24" s="58"/>
      <c r="K24" s="58" t="str">
        <f>IF($B24="","",IF($B24="Grand Total",SUM(K$17:K23),SUMIFS('Source Data'!$K:$K,'Source Data'!$J:$J,'Funding Chart'!K$16,'Source Data'!$C:$C,TRIM('Funding Chart'!$B24))))</f>
        <v/>
      </c>
      <c r="L24" s="58" t="str">
        <f>IF($B24="","",IF($B24="Grand Total",SUM(L$17:L23),SUMIFS('Source Data'!$K:$K,'Source Data'!$J:$J,'Funding Chart'!L$16,'Source Data'!$C:$C,TRIM('Funding Chart'!$B24))))</f>
        <v/>
      </c>
      <c r="M24" s="58" t="str">
        <f>IF($B24="","",IF($B24="Grand Total",SUM(M$17:M23),SUMIFS('Source Data'!$K:$K,'Source Data'!$J:$J,'Funding Chart'!M$16,'Source Data'!$C:$C,TRIM('Funding Chart'!$B24))))</f>
        <v/>
      </c>
      <c r="N24" s="58" t="str">
        <f>IF($B24="","",IF($B24="Grand Total",SUM(N$17:N23),SUMIFS('Source Data'!$K:$K,'Source Data'!$J:$J,'Funding Chart'!N$16,'Source Data'!$C:$C,TRIM('Funding Chart'!$B24))))</f>
        <v/>
      </c>
      <c r="O24" s="53" t="str">
        <f t="shared" si="2"/>
        <v/>
      </c>
      <c r="P24" s="58"/>
      <c r="Q24" s="58" t="str">
        <f>IF($B24="","",IF($B24="Grand Total",SUM(Q$17:Q23),SUMIFS('Source Data'!$K:$K,'Source Data'!$J:$J,'Funding Chart'!Q$16,'Source Data'!$C:$C,TRIM('Funding Chart'!$B24))))</f>
        <v/>
      </c>
      <c r="R24" s="58" t="str">
        <f>IF($B24="","",IF($B24="Grand Total",SUM(R$17:R23),SUMIFS('Source Data'!$K:$K,'Source Data'!$J:$J,'Funding Chart'!R$16,'Source Data'!$C:$C,TRIM('Funding Chart'!$B24))))</f>
        <v/>
      </c>
      <c r="S24" s="58" t="str">
        <f>IF($B24="","",IF($B24="Grand Total",SUM(S$17:S23),SUMIFS('Source Data'!$K:$K,'Source Data'!$J:$J,'Funding Chart'!S$16,'Source Data'!$C:$C,TRIM('Funding Chart'!$B24))))</f>
        <v/>
      </c>
      <c r="T24" s="58" t="str">
        <f>IF($B24="","",IF($B24="Grand Total",SUM(T$17:T23),SUMIFS('Source Data'!$K:$K,'Source Data'!$J:$J,'Funding Chart'!T$16,'Source Data'!$C:$C,TRIM('Funding Chart'!$B24))))</f>
        <v/>
      </c>
      <c r="U24" s="58" t="str">
        <f>IF($B24="","",IF($B24="Grand Total",SUM(U$17:U23),SUMIFS('Source Data'!$K:$K,'Source Data'!$J:$J,'Funding Chart'!U$16,'Source Data'!$C:$C,TRIM('Funding Chart'!$B24))))</f>
        <v/>
      </c>
      <c r="V24" s="53" t="str">
        <f t="shared" si="3"/>
        <v/>
      </c>
      <c r="W24" s="58"/>
      <c r="X24" s="54" t="str">
        <f t="shared" si="4"/>
        <v/>
      </c>
    </row>
    <row r="25" spans="1:24" s="29" customFormat="1" ht="15.6" x14ac:dyDescent="0.25">
      <c r="A25" s="56" t="str">
        <f>IF(B25="","",MAX($A$16:A24)+1)</f>
        <v/>
      </c>
      <c r="B25" s="57" t="str">
        <f>IFERROR(INDEX('Source Data'!C:C,MATCH(ROW(A9),'Source Data'!A:A,0)),"")</f>
        <v/>
      </c>
      <c r="C25" s="58" t="str">
        <f>IF($B25="","",IF($B25="Grand Total",SUM(C$17:C24),SUMIFS('Source Data'!$K:$K,'Source Data'!$J:$J,'Funding Chart'!C$16,'Source Data'!$C:$C,TRIM('Funding Chart'!$B25))))</f>
        <v/>
      </c>
      <c r="D25" s="58" t="str">
        <f>IF($B25="","",IF($B25="Grand Total",SUM(D$17:D24),SUMIFS('Source Data'!$K:$K,'Source Data'!$J:$J,'Funding Chart'!D$16,'Source Data'!$C:$C,TRIM('Funding Chart'!$B25))))</f>
        <v/>
      </c>
      <c r="E25" s="53" t="str">
        <f>IF($A25="","",SUM(C25:D25))</f>
        <v/>
      </c>
      <c r="F25" s="58"/>
      <c r="G25" s="58" t="str">
        <f>IF($B25="","",IF($B25="Grand Total",SUM(G$17:G24),SUMIFS('Source Data'!$K:$K,'Source Data'!$J:$J,'Funding Chart'!G$16,'Source Data'!$C:$C,TRIM('Funding Chart'!$B25))))</f>
        <v/>
      </c>
      <c r="H25" s="58" t="str">
        <f>IF($B25="","",IF($B25="Grand Total",SUM(H$17:H24),SUMIFS('Source Data'!$K:$K,'Source Data'!$J:$J,'Funding Chart'!H$16,'Source Data'!$C:$C,TRIM('Funding Chart'!$B25))))</f>
        <v/>
      </c>
      <c r="I25" s="53" t="str">
        <f>IF($A25="","",SUM(G25:H25))</f>
        <v/>
      </c>
      <c r="J25" s="58"/>
      <c r="K25" s="58" t="str">
        <f>IF($B25="","",IF($B25="Grand Total",SUM(K$17:K24),SUMIFS('Source Data'!$K:$K,'Source Data'!$J:$J,'Funding Chart'!K$16,'Source Data'!$C:$C,TRIM('Funding Chart'!$B25))))</f>
        <v/>
      </c>
      <c r="L25" s="58" t="str">
        <f>IF($B25="","",IF($B25="Grand Total",SUM(L$17:L24),SUMIFS('Source Data'!$K:$K,'Source Data'!$J:$J,'Funding Chart'!L$16,'Source Data'!$C:$C,TRIM('Funding Chart'!$B25))))</f>
        <v/>
      </c>
      <c r="M25" s="58" t="str">
        <f>IF($B25="","",IF($B25="Grand Total",SUM(M$17:M24),SUMIFS('Source Data'!$K:$K,'Source Data'!$J:$J,'Funding Chart'!M$16,'Source Data'!$C:$C,TRIM('Funding Chart'!$B25))))</f>
        <v/>
      </c>
      <c r="N25" s="58" t="str">
        <f>IF($B25="","",IF($B25="Grand Total",SUM(N$17:N24),SUMIFS('Source Data'!$K:$K,'Source Data'!$J:$J,'Funding Chart'!N$16,'Source Data'!$C:$C,TRIM('Funding Chart'!$B25))))</f>
        <v/>
      </c>
      <c r="O25" s="53" t="str">
        <f>IF($A25="","",SUM(K25:N25))</f>
        <v/>
      </c>
      <c r="P25" s="58"/>
      <c r="Q25" s="58" t="str">
        <f>IF($B25="","",IF($B25="Grand Total",SUM(Q$17:Q24),SUMIFS('Source Data'!$K:$K,'Source Data'!$J:$J,'Funding Chart'!Q$16,'Source Data'!$C:$C,TRIM('Funding Chart'!$B25))))</f>
        <v/>
      </c>
      <c r="R25" s="58" t="str">
        <f>IF($B25="","",IF($B25="Grand Total",SUM(R$17:R24),SUMIFS('Source Data'!$K:$K,'Source Data'!$J:$J,'Funding Chart'!R$16,'Source Data'!$C:$C,TRIM('Funding Chart'!$B25))))</f>
        <v/>
      </c>
      <c r="S25" s="58" t="str">
        <f>IF($B25="","",IF($B25="Grand Total",SUM(S$17:S24),SUMIFS('Source Data'!$K:$K,'Source Data'!$J:$J,'Funding Chart'!S$16,'Source Data'!$C:$C,TRIM('Funding Chart'!$B25))))</f>
        <v/>
      </c>
      <c r="T25" s="58" t="str">
        <f>IF($B25="","",IF($B25="Grand Total",SUM(T$17:T24),SUMIFS('Source Data'!$K:$K,'Source Data'!$J:$J,'Funding Chart'!T$16,'Source Data'!$C:$C,TRIM('Funding Chart'!$B25))))</f>
        <v/>
      </c>
      <c r="U25" s="58" t="str">
        <f>IF($B25="","",IF($B25="Grand Total",SUM(U$17:U24),SUMIFS('Source Data'!$K:$K,'Source Data'!$J:$J,'Funding Chart'!U$16,'Source Data'!$C:$C,TRIM('Funding Chart'!$B25))))</f>
        <v/>
      </c>
      <c r="V25" s="53" t="str">
        <f>IF($A25="","",SUM(Q25:U25))</f>
        <v/>
      </c>
      <c r="W25" s="58"/>
      <c r="X25" s="54" t="str">
        <f>IF($A25="","",SUM(V25,E25,I25,O25))</f>
        <v/>
      </c>
    </row>
    <row r="26" spans="1:24" s="29" customFormat="1" ht="15.6" x14ac:dyDescent="0.25">
      <c r="A26" s="56" t="str">
        <f>IF(B26="","",MAX($A$16:A25)+1)</f>
        <v/>
      </c>
      <c r="B26" s="57" t="str">
        <f>IFERROR(INDEX('Source Data'!C:C,MATCH(ROW(A10),'Source Data'!A:A,0)),"")</f>
        <v/>
      </c>
      <c r="C26" s="58" t="str">
        <f>IF($B26="","",IF($B26="Grand Total",SUM(C$17:C25),SUMIFS('Source Data'!$K:$K,'Source Data'!$J:$J,'Funding Chart'!C$16,'Source Data'!$C:$C,TRIM('Funding Chart'!$B26))))</f>
        <v/>
      </c>
      <c r="D26" s="58" t="str">
        <f>IF($B26="","",IF($B26="Grand Total",SUM(D$17:D25),SUMIFS('Source Data'!$K:$K,'Source Data'!$J:$J,'Funding Chart'!D$16,'Source Data'!$C:$C,TRIM('Funding Chart'!$B26))))</f>
        <v/>
      </c>
      <c r="E26" s="53" t="str">
        <f t="shared" si="0"/>
        <v/>
      </c>
      <c r="F26" s="58"/>
      <c r="G26" s="58" t="str">
        <f>IF($B26="","",IF($B26="Grand Total",SUM(G$17:G25),SUMIFS('Source Data'!$K:$K,'Source Data'!$J:$J,'Funding Chart'!G$16,'Source Data'!$C:$C,TRIM('Funding Chart'!$B26))))</f>
        <v/>
      </c>
      <c r="H26" s="58" t="str">
        <f>IF($B26="","",IF($B26="Grand Total",SUM(H$17:H25),SUMIFS('Source Data'!$K:$K,'Source Data'!$J:$J,'Funding Chart'!H$16,'Source Data'!$C:$C,TRIM('Funding Chart'!$B26))))</f>
        <v/>
      </c>
      <c r="I26" s="53" t="str">
        <f t="shared" si="1"/>
        <v/>
      </c>
      <c r="J26" s="58"/>
      <c r="K26" s="58" t="str">
        <f>IF($B26="","",IF($B26="Grand Total",SUM(K$17:K25),SUMIFS('Source Data'!$K:$K,'Source Data'!$J:$J,'Funding Chart'!K$16,'Source Data'!$C:$C,TRIM('Funding Chart'!$B26))))</f>
        <v/>
      </c>
      <c r="L26" s="58" t="str">
        <f>IF($B26="","",IF($B26="Grand Total",SUM(L$17:L25),SUMIFS('Source Data'!$K:$K,'Source Data'!$J:$J,'Funding Chart'!L$16,'Source Data'!$C:$C,TRIM('Funding Chart'!$B26))))</f>
        <v/>
      </c>
      <c r="M26" s="58" t="str">
        <f>IF($B26="","",IF($B26="Grand Total",SUM(M$17:M25),SUMIFS('Source Data'!$K:$K,'Source Data'!$J:$J,'Funding Chart'!M$16,'Source Data'!$C:$C,TRIM('Funding Chart'!$B26))))</f>
        <v/>
      </c>
      <c r="N26" s="58" t="str">
        <f>IF($B26="","",IF($B26="Grand Total",SUM(N$17:N25),SUMIFS('Source Data'!$K:$K,'Source Data'!$J:$J,'Funding Chart'!N$16,'Source Data'!$C:$C,TRIM('Funding Chart'!$B26))))</f>
        <v/>
      </c>
      <c r="O26" s="53" t="str">
        <f t="shared" si="2"/>
        <v/>
      </c>
      <c r="P26" s="58"/>
      <c r="Q26" s="58" t="str">
        <f>IF($B26="","",IF($B26="Grand Total",SUM(Q$17:Q25),SUMIFS('Source Data'!$K:$K,'Source Data'!$J:$J,'Funding Chart'!Q$16,'Source Data'!$C:$C,TRIM('Funding Chart'!$B26))))</f>
        <v/>
      </c>
      <c r="R26" s="58" t="str">
        <f>IF($B26="","",IF($B26="Grand Total",SUM(R$17:R25),SUMIFS('Source Data'!$K:$K,'Source Data'!$J:$J,'Funding Chart'!R$16,'Source Data'!$C:$C,TRIM('Funding Chart'!$B26))))</f>
        <v/>
      </c>
      <c r="S26" s="58" t="str">
        <f>IF($B26="","",IF($B26="Grand Total",SUM(S$17:S25),SUMIFS('Source Data'!$K:$K,'Source Data'!$J:$J,'Funding Chart'!S$16,'Source Data'!$C:$C,TRIM('Funding Chart'!$B26))))</f>
        <v/>
      </c>
      <c r="T26" s="58" t="str">
        <f>IF($B26="","",IF($B26="Grand Total",SUM(T$17:T25),SUMIFS('Source Data'!$K:$K,'Source Data'!$J:$J,'Funding Chart'!T$16,'Source Data'!$C:$C,TRIM('Funding Chart'!$B26))))</f>
        <v/>
      </c>
      <c r="U26" s="58" t="str">
        <f>IF($B26="","",IF($B26="Grand Total",SUM(U$17:U25),SUMIFS('Source Data'!$K:$K,'Source Data'!$J:$J,'Funding Chart'!U$16,'Source Data'!$C:$C,TRIM('Funding Chart'!$B26))))</f>
        <v/>
      </c>
      <c r="V26" s="53" t="str">
        <f t="shared" si="3"/>
        <v/>
      </c>
      <c r="W26" s="58"/>
      <c r="X26" s="54" t="str">
        <f t="shared" si="4"/>
        <v/>
      </c>
    </row>
    <row r="27" spans="1:24" s="29" customFormat="1" ht="15.6" x14ac:dyDescent="0.25">
      <c r="A27" s="56" t="str">
        <f>IF(B27="","",MAX($A$16:A26)+1)</f>
        <v/>
      </c>
      <c r="B27" s="57" t="str">
        <f>IFERROR(INDEX('Source Data'!C:C,MATCH(ROW(A11),'Source Data'!A:A,0)),"")</f>
        <v/>
      </c>
      <c r="C27" s="58" t="str">
        <f>IF($B27="","",IF($B27="Grand Total",SUM(C$17:C26),SUMIFS('Source Data'!$K:$K,'Source Data'!$J:$J,'Funding Chart'!C$16,'Source Data'!$C:$C,TRIM('Funding Chart'!$B27))))</f>
        <v/>
      </c>
      <c r="D27" s="58" t="str">
        <f>IF($B27="","",IF($B27="Grand Total",SUM(D$17:D26),SUMIFS('Source Data'!$K:$K,'Source Data'!$J:$J,'Funding Chart'!D$16,'Source Data'!$C:$C,TRIM('Funding Chart'!$B27))))</f>
        <v/>
      </c>
      <c r="E27" s="53" t="str">
        <f t="shared" si="0"/>
        <v/>
      </c>
      <c r="F27" s="58"/>
      <c r="G27" s="58" t="str">
        <f>IF($B27="","",IF($B27="Grand Total",SUM(G$17:G26),SUMIFS('Source Data'!$K:$K,'Source Data'!$J:$J,'Funding Chart'!G$16,'Source Data'!$C:$C,TRIM('Funding Chart'!$B27))))</f>
        <v/>
      </c>
      <c r="H27" s="58" t="str">
        <f>IF($B27="","",IF($B27="Grand Total",SUM(H$17:H26),SUMIFS('Source Data'!$K:$K,'Source Data'!$J:$J,'Funding Chart'!H$16,'Source Data'!$C:$C,TRIM('Funding Chart'!$B27))))</f>
        <v/>
      </c>
      <c r="I27" s="53" t="str">
        <f t="shared" si="1"/>
        <v/>
      </c>
      <c r="J27" s="58"/>
      <c r="K27" s="58" t="str">
        <f>IF($B27="","",IF($B27="Grand Total",SUM(K$17:K26),SUMIFS('Source Data'!$K:$K,'Source Data'!$J:$J,'Funding Chart'!K$16,'Source Data'!$C:$C,TRIM('Funding Chart'!$B27))))</f>
        <v/>
      </c>
      <c r="L27" s="58" t="str">
        <f>IF($B27="","",IF($B27="Grand Total",SUM(L$17:L26),SUMIFS('Source Data'!$K:$K,'Source Data'!$J:$J,'Funding Chart'!L$16,'Source Data'!$C:$C,TRIM('Funding Chart'!$B27))))</f>
        <v/>
      </c>
      <c r="M27" s="58" t="str">
        <f>IF($B27="","",IF($B27="Grand Total",SUM(M$17:M26),SUMIFS('Source Data'!$K:$K,'Source Data'!$J:$J,'Funding Chart'!M$16,'Source Data'!$C:$C,TRIM('Funding Chart'!$B27))))</f>
        <v/>
      </c>
      <c r="N27" s="58" t="str">
        <f>IF($B27="","",IF($B27="Grand Total",SUM(N$17:N26),SUMIFS('Source Data'!$K:$K,'Source Data'!$J:$J,'Funding Chart'!N$16,'Source Data'!$C:$C,TRIM('Funding Chart'!$B27))))</f>
        <v/>
      </c>
      <c r="O27" s="53" t="str">
        <f t="shared" si="2"/>
        <v/>
      </c>
      <c r="P27" s="58"/>
      <c r="Q27" s="58" t="str">
        <f>IF($B27="","",IF($B27="Grand Total",SUM(Q$17:Q26),SUMIFS('Source Data'!$K:$K,'Source Data'!$J:$J,'Funding Chart'!Q$16,'Source Data'!$C:$C,TRIM('Funding Chart'!$B27))))</f>
        <v/>
      </c>
      <c r="R27" s="58" t="str">
        <f>IF($B27="","",IF($B27="Grand Total",SUM(R$17:R26),SUMIFS('Source Data'!$K:$K,'Source Data'!$J:$J,'Funding Chart'!R$16,'Source Data'!$C:$C,TRIM('Funding Chart'!$B27))))</f>
        <v/>
      </c>
      <c r="S27" s="58" t="str">
        <f>IF($B27="","",IF($B27="Grand Total",SUM(S$17:S26),SUMIFS('Source Data'!$K:$K,'Source Data'!$J:$J,'Funding Chart'!S$16,'Source Data'!$C:$C,TRIM('Funding Chart'!$B27))))</f>
        <v/>
      </c>
      <c r="T27" s="58" t="str">
        <f>IF($B27="","",IF($B27="Grand Total",SUM(T$17:T26),SUMIFS('Source Data'!$K:$K,'Source Data'!$J:$J,'Funding Chart'!T$16,'Source Data'!$C:$C,TRIM('Funding Chart'!$B27))))</f>
        <v/>
      </c>
      <c r="U27" s="58" t="str">
        <f>IF($B27="","",IF($B27="Grand Total",SUM(U$17:U26),SUMIFS('Source Data'!$K:$K,'Source Data'!$J:$J,'Funding Chart'!U$16,'Source Data'!$C:$C,TRIM('Funding Chart'!$B27))))</f>
        <v/>
      </c>
      <c r="V27" s="53" t="str">
        <f t="shared" si="3"/>
        <v/>
      </c>
      <c r="W27" s="58"/>
      <c r="X27" s="54" t="str">
        <f t="shared" si="4"/>
        <v/>
      </c>
    </row>
    <row r="28" spans="1:24" s="29" customFormat="1" ht="15.6" x14ac:dyDescent="0.25">
      <c r="A28" s="56" t="str">
        <f>IF(B28="","",MAX($A$16:A27)+1)</f>
        <v/>
      </c>
      <c r="B28" s="57" t="str">
        <f>IFERROR(INDEX('Source Data'!C:C,MATCH(ROW(A12),'Source Data'!A:A,0)),"")</f>
        <v/>
      </c>
      <c r="C28" s="58" t="str">
        <f>IF($B28="","",IF($B28="Grand Total",SUM(C$17:C27),SUMIFS('Source Data'!$K:$K,'Source Data'!$J:$J,'Funding Chart'!C$16,'Source Data'!$C:$C,TRIM('Funding Chart'!$B28))))</f>
        <v/>
      </c>
      <c r="D28" s="58" t="str">
        <f>IF($B28="","",IF($B28="Grand Total",SUM(D$17:D27),SUMIFS('Source Data'!$K:$K,'Source Data'!$J:$J,'Funding Chart'!D$16,'Source Data'!$C:$C,TRIM('Funding Chart'!$B28))))</f>
        <v/>
      </c>
      <c r="E28" s="53" t="str">
        <f t="shared" si="0"/>
        <v/>
      </c>
      <c r="F28" s="58"/>
      <c r="G28" s="58" t="str">
        <f>IF($B28="","",IF($B28="Grand Total",SUM(G$17:G27),SUMIFS('Source Data'!$K:$K,'Source Data'!$J:$J,'Funding Chart'!G$16,'Source Data'!$C:$C,TRIM('Funding Chart'!$B28))))</f>
        <v/>
      </c>
      <c r="H28" s="58" t="str">
        <f>IF($B28="","",IF($B28="Grand Total",SUM(H$17:H27),SUMIFS('Source Data'!$K:$K,'Source Data'!$J:$J,'Funding Chart'!H$16,'Source Data'!$C:$C,TRIM('Funding Chart'!$B28))))</f>
        <v/>
      </c>
      <c r="I28" s="53" t="str">
        <f t="shared" si="1"/>
        <v/>
      </c>
      <c r="J28" s="58"/>
      <c r="K28" s="58" t="str">
        <f>IF($B28="","",IF($B28="Grand Total",SUM(K$17:K27),SUMIFS('Source Data'!$K:$K,'Source Data'!$J:$J,'Funding Chart'!K$16,'Source Data'!$C:$C,TRIM('Funding Chart'!$B28))))</f>
        <v/>
      </c>
      <c r="L28" s="58" t="str">
        <f>IF($B28="","",IF($B28="Grand Total",SUM(L$17:L27),SUMIFS('Source Data'!$K:$K,'Source Data'!$J:$J,'Funding Chart'!L$16,'Source Data'!$C:$C,TRIM('Funding Chart'!$B28))))</f>
        <v/>
      </c>
      <c r="M28" s="58" t="str">
        <f>IF($B28="","",IF($B28="Grand Total",SUM(M$17:M27),SUMIFS('Source Data'!$K:$K,'Source Data'!$J:$J,'Funding Chart'!M$16,'Source Data'!$C:$C,TRIM('Funding Chart'!$B28))))</f>
        <v/>
      </c>
      <c r="N28" s="58" t="str">
        <f>IF($B28="","",IF($B28="Grand Total",SUM(N$17:N27),SUMIFS('Source Data'!$K:$K,'Source Data'!$J:$J,'Funding Chart'!N$16,'Source Data'!$C:$C,TRIM('Funding Chart'!$B28))))</f>
        <v/>
      </c>
      <c r="O28" s="53" t="str">
        <f t="shared" si="2"/>
        <v/>
      </c>
      <c r="P28" s="58"/>
      <c r="Q28" s="58" t="str">
        <f>IF($B28="","",IF($B28="Grand Total",SUM(Q$17:Q27),SUMIFS('Source Data'!$K:$K,'Source Data'!$J:$J,'Funding Chart'!Q$16,'Source Data'!$C:$C,TRIM('Funding Chart'!$B28))))</f>
        <v/>
      </c>
      <c r="R28" s="58" t="str">
        <f>IF($B28="","",IF($B28="Grand Total",SUM(R$17:R27),SUMIFS('Source Data'!$K:$K,'Source Data'!$J:$J,'Funding Chart'!R$16,'Source Data'!$C:$C,TRIM('Funding Chart'!$B28))))</f>
        <v/>
      </c>
      <c r="S28" s="58" t="str">
        <f>IF($B28="","",IF($B28="Grand Total",SUM(S$17:S27),SUMIFS('Source Data'!$K:$K,'Source Data'!$J:$J,'Funding Chart'!S$16,'Source Data'!$C:$C,TRIM('Funding Chart'!$B28))))</f>
        <v/>
      </c>
      <c r="T28" s="58" t="str">
        <f>IF($B28="","",IF($B28="Grand Total",SUM(T$17:T27),SUMIFS('Source Data'!$K:$K,'Source Data'!$J:$J,'Funding Chart'!T$16,'Source Data'!$C:$C,TRIM('Funding Chart'!$B28))))</f>
        <v/>
      </c>
      <c r="U28" s="58" t="str">
        <f>IF($B28="","",IF($B28="Grand Total",SUM(U$17:U27),SUMIFS('Source Data'!$K:$K,'Source Data'!$J:$J,'Funding Chart'!U$16,'Source Data'!$C:$C,TRIM('Funding Chart'!$B28))))</f>
        <v/>
      </c>
      <c r="V28" s="53" t="str">
        <f t="shared" si="3"/>
        <v/>
      </c>
      <c r="W28" s="58"/>
      <c r="X28" s="54" t="str">
        <f t="shared" si="4"/>
        <v/>
      </c>
    </row>
    <row r="29" spans="1:24" s="29" customFormat="1" ht="15.6" x14ac:dyDescent="0.25">
      <c r="A29" s="56" t="str">
        <f>IF(B29="","",MAX($A$16:A28)+1)</f>
        <v/>
      </c>
      <c r="B29" s="57" t="str">
        <f>IFERROR(INDEX('Source Data'!C:C,MATCH(ROW(A13),'Source Data'!A:A,0)),"")</f>
        <v/>
      </c>
      <c r="C29" s="58" t="str">
        <f>IF($B29="","",IF($B29="Grand Total",SUM(C$17:C28),SUMIFS('Source Data'!$K:$K,'Source Data'!$J:$J,'Funding Chart'!C$16,'Source Data'!$C:$C,TRIM('Funding Chart'!$B29))))</f>
        <v/>
      </c>
      <c r="D29" s="58" t="str">
        <f>IF($B29="","",IF($B29="Grand Total",SUM(D$17:D28),SUMIFS('Source Data'!$K:$K,'Source Data'!$J:$J,'Funding Chart'!D$16,'Source Data'!$C:$C,TRIM('Funding Chart'!$B29))))</f>
        <v/>
      </c>
      <c r="E29" s="53" t="str">
        <f t="shared" si="0"/>
        <v/>
      </c>
      <c r="F29" s="58"/>
      <c r="G29" s="58" t="str">
        <f>IF($B29="","",IF($B29="Grand Total",SUM(G$17:G28),SUMIFS('Source Data'!$K:$K,'Source Data'!$J:$J,'Funding Chart'!G$16,'Source Data'!$C:$C,TRIM('Funding Chart'!$B29))))</f>
        <v/>
      </c>
      <c r="H29" s="58" t="str">
        <f>IF($B29="","",IF($B29="Grand Total",SUM(H$17:H28),SUMIFS('Source Data'!$K:$K,'Source Data'!$J:$J,'Funding Chart'!H$16,'Source Data'!$C:$C,TRIM('Funding Chart'!$B29))))</f>
        <v/>
      </c>
      <c r="I29" s="53" t="str">
        <f t="shared" si="1"/>
        <v/>
      </c>
      <c r="J29" s="58"/>
      <c r="K29" s="58" t="str">
        <f>IF($B29="","",IF($B29="Grand Total",SUM(K$17:K28),SUMIFS('Source Data'!$K:$K,'Source Data'!$J:$J,'Funding Chart'!K$16,'Source Data'!$C:$C,TRIM('Funding Chart'!$B29))))</f>
        <v/>
      </c>
      <c r="L29" s="58" t="str">
        <f>IF($B29="","",IF($B29="Grand Total",SUM(L$17:L28),SUMIFS('Source Data'!$K:$K,'Source Data'!$J:$J,'Funding Chart'!L$16,'Source Data'!$C:$C,TRIM('Funding Chart'!$B29))))</f>
        <v/>
      </c>
      <c r="M29" s="58" t="str">
        <f>IF($B29="","",IF($B29="Grand Total",SUM(M$17:M28),SUMIFS('Source Data'!$K:$K,'Source Data'!$J:$J,'Funding Chart'!M$16,'Source Data'!$C:$C,TRIM('Funding Chart'!$B29))))</f>
        <v/>
      </c>
      <c r="N29" s="58" t="str">
        <f>IF($B29="","",IF($B29="Grand Total",SUM(N$17:N28),SUMIFS('Source Data'!$K:$K,'Source Data'!$J:$J,'Funding Chart'!N$16,'Source Data'!$C:$C,TRIM('Funding Chart'!$B29))))</f>
        <v/>
      </c>
      <c r="O29" s="53" t="str">
        <f t="shared" si="2"/>
        <v/>
      </c>
      <c r="P29" s="58"/>
      <c r="Q29" s="58" t="str">
        <f>IF($B29="","",IF($B29="Grand Total",SUM(Q$17:Q28),SUMIFS('Source Data'!$K:$K,'Source Data'!$J:$J,'Funding Chart'!Q$16,'Source Data'!$C:$C,TRIM('Funding Chart'!$B29))))</f>
        <v/>
      </c>
      <c r="R29" s="58" t="str">
        <f>IF($B29="","",IF($B29="Grand Total",SUM(R$17:R28),SUMIFS('Source Data'!$K:$K,'Source Data'!$J:$J,'Funding Chart'!R$16,'Source Data'!$C:$C,TRIM('Funding Chart'!$B29))))</f>
        <v/>
      </c>
      <c r="S29" s="58" t="str">
        <f>IF($B29="","",IF($B29="Grand Total",SUM(S$17:S28),SUMIFS('Source Data'!$K:$K,'Source Data'!$J:$J,'Funding Chart'!S$16,'Source Data'!$C:$C,TRIM('Funding Chart'!$B29))))</f>
        <v/>
      </c>
      <c r="T29" s="58" t="str">
        <f>IF($B29="","",IF($B29="Grand Total",SUM(T$17:T28),SUMIFS('Source Data'!$K:$K,'Source Data'!$J:$J,'Funding Chart'!T$16,'Source Data'!$C:$C,TRIM('Funding Chart'!$B29))))</f>
        <v/>
      </c>
      <c r="U29" s="58" t="str">
        <f>IF($B29="","",IF($B29="Grand Total",SUM(U$17:U28),SUMIFS('Source Data'!$K:$K,'Source Data'!$J:$J,'Funding Chart'!U$16,'Source Data'!$C:$C,TRIM('Funding Chart'!$B29))))</f>
        <v/>
      </c>
      <c r="V29" s="53" t="str">
        <f t="shared" si="3"/>
        <v/>
      </c>
      <c r="W29" s="58"/>
      <c r="X29" s="54" t="str">
        <f t="shared" si="4"/>
        <v/>
      </c>
    </row>
    <row r="30" spans="1:24" s="29" customFormat="1" ht="15.6" x14ac:dyDescent="0.25">
      <c r="A30" s="56" t="str">
        <f>IF(B30="","",MAX($A$16:A29)+1)</f>
        <v/>
      </c>
      <c r="B30" s="57" t="str">
        <f>IFERROR(INDEX('Source Data'!C:C,MATCH(ROW(A14),'Source Data'!A:A,0)),"")</f>
        <v/>
      </c>
      <c r="C30" s="58" t="str">
        <f>IF($B30="","",IF($B30="Grand Total",SUM(C$17:C29),SUMIFS('Source Data'!$K:$K,'Source Data'!$J:$J,'Funding Chart'!C$16,'Source Data'!$C:$C,TRIM('Funding Chart'!$B30))))</f>
        <v/>
      </c>
      <c r="D30" s="58" t="str">
        <f>IF($B30="","",IF($B30="Grand Total",SUM(D$17:D29),SUMIFS('Source Data'!$K:$K,'Source Data'!$J:$J,'Funding Chart'!D$16,'Source Data'!$C:$C,TRIM('Funding Chart'!$B30))))</f>
        <v/>
      </c>
      <c r="E30" s="53" t="str">
        <f t="shared" si="0"/>
        <v/>
      </c>
      <c r="F30" s="58"/>
      <c r="G30" s="58" t="str">
        <f>IF($B30="","",IF($B30="Grand Total",SUM(G$17:G29),SUMIFS('Source Data'!$K:$K,'Source Data'!$J:$J,'Funding Chart'!G$16,'Source Data'!$C:$C,TRIM('Funding Chart'!$B30))))</f>
        <v/>
      </c>
      <c r="H30" s="58" t="str">
        <f>IF($B30="","",IF($B30="Grand Total",SUM(H$17:H29),SUMIFS('Source Data'!$K:$K,'Source Data'!$J:$J,'Funding Chart'!H$16,'Source Data'!$C:$C,TRIM('Funding Chart'!$B30))))</f>
        <v/>
      </c>
      <c r="I30" s="53" t="str">
        <f t="shared" si="1"/>
        <v/>
      </c>
      <c r="J30" s="58"/>
      <c r="K30" s="58" t="str">
        <f>IF($B30="","",IF($B30="Grand Total",SUM(K$17:K29),SUMIFS('Source Data'!$K:$K,'Source Data'!$J:$J,'Funding Chart'!K$16,'Source Data'!$C:$C,TRIM('Funding Chart'!$B30))))</f>
        <v/>
      </c>
      <c r="L30" s="58" t="str">
        <f>IF($B30="","",IF($B30="Grand Total",SUM(L$17:L29),SUMIFS('Source Data'!$K:$K,'Source Data'!$J:$J,'Funding Chart'!L$16,'Source Data'!$C:$C,TRIM('Funding Chart'!$B30))))</f>
        <v/>
      </c>
      <c r="M30" s="58" t="str">
        <f>IF($B30="","",IF($B30="Grand Total",SUM(M$17:M29),SUMIFS('Source Data'!$K:$K,'Source Data'!$J:$J,'Funding Chart'!M$16,'Source Data'!$C:$C,TRIM('Funding Chart'!$B30))))</f>
        <v/>
      </c>
      <c r="N30" s="58" t="str">
        <f>IF($B30="","",IF($B30="Grand Total",SUM(N$17:N29),SUMIFS('Source Data'!$K:$K,'Source Data'!$J:$J,'Funding Chart'!N$16,'Source Data'!$C:$C,TRIM('Funding Chart'!$B30))))</f>
        <v/>
      </c>
      <c r="O30" s="53" t="str">
        <f t="shared" si="2"/>
        <v/>
      </c>
      <c r="P30" s="58"/>
      <c r="Q30" s="58" t="str">
        <f>IF($B30="","",IF($B30="Grand Total",SUM(Q$17:Q29),SUMIFS('Source Data'!$K:$K,'Source Data'!$J:$J,'Funding Chart'!Q$16,'Source Data'!$C:$C,TRIM('Funding Chart'!$B30))))</f>
        <v/>
      </c>
      <c r="R30" s="58" t="str">
        <f>IF($B30="","",IF($B30="Grand Total",SUM(R$17:R29),SUMIFS('Source Data'!$K:$K,'Source Data'!$J:$J,'Funding Chart'!R$16,'Source Data'!$C:$C,TRIM('Funding Chart'!$B30))))</f>
        <v/>
      </c>
      <c r="S30" s="58" t="str">
        <f>IF($B30="","",IF($B30="Grand Total",SUM(S$17:S29),SUMIFS('Source Data'!$K:$K,'Source Data'!$J:$J,'Funding Chart'!S$16,'Source Data'!$C:$C,TRIM('Funding Chart'!$B30))))</f>
        <v/>
      </c>
      <c r="T30" s="58" t="str">
        <f>IF($B30="","",IF($B30="Grand Total",SUM(T$17:T29),SUMIFS('Source Data'!$K:$K,'Source Data'!$J:$J,'Funding Chart'!T$16,'Source Data'!$C:$C,TRIM('Funding Chart'!$B30))))</f>
        <v/>
      </c>
      <c r="U30" s="58" t="str">
        <f>IF($B30="","",IF($B30="Grand Total",SUM(U$17:U29),SUMIFS('Source Data'!$K:$K,'Source Data'!$J:$J,'Funding Chart'!U$16,'Source Data'!$C:$C,TRIM('Funding Chart'!$B30))))</f>
        <v/>
      </c>
      <c r="V30" s="53" t="str">
        <f t="shared" si="3"/>
        <v/>
      </c>
      <c r="W30" s="58"/>
      <c r="X30" s="54" t="str">
        <f t="shared" si="4"/>
        <v/>
      </c>
    </row>
    <row r="31" spans="1:24" s="29" customFormat="1" ht="15.6" x14ac:dyDescent="0.25">
      <c r="A31" s="56" t="str">
        <f>IF(B31="","",MAX($A$16:A30)+1)</f>
        <v/>
      </c>
      <c r="B31" s="57" t="str">
        <f>IFERROR(INDEX('Source Data'!C:C,MATCH(ROW(A15),'Source Data'!A:A,0)),"")</f>
        <v/>
      </c>
      <c r="C31" s="58" t="str">
        <f>IF($B31="","",IF($B31="Grand Total",SUM(C$17:C30),SUMIFS('Source Data'!$K:$K,'Source Data'!$J:$J,'Funding Chart'!C$16,'Source Data'!$C:$C,TRIM('Funding Chart'!$B31))))</f>
        <v/>
      </c>
      <c r="D31" s="58" t="str">
        <f>IF($B31="","",IF($B31="Grand Total",SUM(D$17:D30),SUMIFS('Source Data'!$K:$K,'Source Data'!$J:$J,'Funding Chart'!D$16,'Source Data'!$C:$C,TRIM('Funding Chart'!$B31))))</f>
        <v/>
      </c>
      <c r="E31" s="53" t="str">
        <f t="shared" si="0"/>
        <v/>
      </c>
      <c r="F31" s="58"/>
      <c r="G31" s="58" t="str">
        <f>IF($B31="","",IF($B31="Grand Total",SUM(G$17:G30),SUMIFS('Source Data'!$K:$K,'Source Data'!$J:$J,'Funding Chart'!G$16,'Source Data'!$C:$C,TRIM('Funding Chart'!$B31))))</f>
        <v/>
      </c>
      <c r="H31" s="58" t="str">
        <f>IF($B31="","",IF($B31="Grand Total",SUM(H$17:H30),SUMIFS('Source Data'!$K:$K,'Source Data'!$J:$J,'Funding Chart'!H$16,'Source Data'!$C:$C,TRIM('Funding Chart'!$B31))))</f>
        <v/>
      </c>
      <c r="I31" s="53" t="str">
        <f t="shared" si="1"/>
        <v/>
      </c>
      <c r="J31" s="58"/>
      <c r="K31" s="58" t="str">
        <f>IF($B31="","",IF($B31="Grand Total",SUM(K$17:K30),SUMIFS('Source Data'!$K:$K,'Source Data'!$J:$J,'Funding Chart'!K$16,'Source Data'!$C:$C,TRIM('Funding Chart'!$B31))))</f>
        <v/>
      </c>
      <c r="L31" s="58" t="str">
        <f>IF($B31="","",IF($B31="Grand Total",SUM(L$17:L30),SUMIFS('Source Data'!$K:$K,'Source Data'!$J:$J,'Funding Chart'!L$16,'Source Data'!$C:$C,TRIM('Funding Chart'!$B31))))</f>
        <v/>
      </c>
      <c r="M31" s="58" t="str">
        <f>IF($B31="","",IF($B31="Grand Total",SUM(M$17:M30),SUMIFS('Source Data'!$K:$K,'Source Data'!$J:$J,'Funding Chart'!M$16,'Source Data'!$C:$C,TRIM('Funding Chart'!$B31))))</f>
        <v/>
      </c>
      <c r="N31" s="58" t="str">
        <f>IF($B31="","",IF($B31="Grand Total",SUM(N$17:N30),SUMIFS('Source Data'!$K:$K,'Source Data'!$J:$J,'Funding Chart'!N$16,'Source Data'!$C:$C,TRIM('Funding Chart'!$B31))))</f>
        <v/>
      </c>
      <c r="O31" s="53" t="str">
        <f t="shared" si="2"/>
        <v/>
      </c>
      <c r="P31" s="58"/>
      <c r="Q31" s="58" t="str">
        <f>IF($B31="","",IF($B31="Grand Total",SUM(Q$17:Q30),SUMIFS('Source Data'!$K:$K,'Source Data'!$J:$J,'Funding Chart'!Q$16,'Source Data'!$C:$C,TRIM('Funding Chart'!$B31))))</f>
        <v/>
      </c>
      <c r="R31" s="58" t="str">
        <f>IF($B31="","",IF($B31="Grand Total",SUM(R$17:R30),SUMIFS('Source Data'!$K:$K,'Source Data'!$J:$J,'Funding Chart'!R$16,'Source Data'!$C:$C,TRIM('Funding Chart'!$B31))))</f>
        <v/>
      </c>
      <c r="S31" s="58" t="str">
        <f>IF($B31="","",IF($B31="Grand Total",SUM(S$17:S30),SUMIFS('Source Data'!$K:$K,'Source Data'!$J:$J,'Funding Chart'!S$16,'Source Data'!$C:$C,TRIM('Funding Chart'!$B31))))</f>
        <v/>
      </c>
      <c r="T31" s="58" t="str">
        <f>IF($B31="","",IF($B31="Grand Total",SUM(T$17:T30),SUMIFS('Source Data'!$K:$K,'Source Data'!$J:$J,'Funding Chart'!T$16,'Source Data'!$C:$C,TRIM('Funding Chart'!$B31))))</f>
        <v/>
      </c>
      <c r="U31" s="58" t="str">
        <f>IF($B31="","",IF($B31="Grand Total",SUM(U$17:U30),SUMIFS('Source Data'!$K:$K,'Source Data'!$J:$J,'Funding Chart'!U$16,'Source Data'!$C:$C,TRIM('Funding Chart'!$B31))))</f>
        <v/>
      </c>
      <c r="V31" s="53" t="str">
        <f t="shared" si="3"/>
        <v/>
      </c>
      <c r="W31" s="58"/>
      <c r="X31" s="54" t="str">
        <f t="shared" si="4"/>
        <v/>
      </c>
    </row>
    <row r="32" spans="1:24" s="29" customFormat="1" ht="15.6" x14ac:dyDescent="0.25">
      <c r="A32" s="56" t="str">
        <f>IF(B32="","",MAX($A$16:A31)+1)</f>
        <v/>
      </c>
      <c r="B32" s="57" t="str">
        <f>IFERROR(INDEX('Source Data'!C:C,MATCH(ROW(A16),'Source Data'!A:A,0)),"")</f>
        <v/>
      </c>
      <c r="C32" s="58" t="str">
        <f>IF($B32="","",IF($B32="Grand Total",SUM(C$17:C31),SUMIFS('Source Data'!$K:$K,'Source Data'!$J:$J,'Funding Chart'!C$16,'Source Data'!$C:$C,TRIM('Funding Chart'!$B32))))</f>
        <v/>
      </c>
      <c r="D32" s="58" t="str">
        <f>IF($B32="","",IF($B32="Grand Total",SUM(D$17:D31),SUMIFS('Source Data'!$K:$K,'Source Data'!$J:$J,'Funding Chart'!D$16,'Source Data'!$C:$C,TRIM('Funding Chart'!$B32))))</f>
        <v/>
      </c>
      <c r="E32" s="53" t="str">
        <f t="shared" si="0"/>
        <v/>
      </c>
      <c r="F32" s="58"/>
      <c r="G32" s="58" t="str">
        <f>IF($B32="","",IF($B32="Grand Total",SUM(G$17:G31),SUMIFS('Source Data'!$K:$K,'Source Data'!$J:$J,'Funding Chart'!G$16,'Source Data'!$C:$C,TRIM('Funding Chart'!$B32))))</f>
        <v/>
      </c>
      <c r="H32" s="58" t="str">
        <f>IF($B32="","",IF($B32="Grand Total",SUM(H$17:H31),SUMIFS('Source Data'!$K:$K,'Source Data'!$J:$J,'Funding Chart'!H$16,'Source Data'!$C:$C,TRIM('Funding Chart'!$B32))))</f>
        <v/>
      </c>
      <c r="I32" s="53" t="str">
        <f t="shared" si="1"/>
        <v/>
      </c>
      <c r="J32" s="58"/>
      <c r="K32" s="58" t="str">
        <f>IF($B32="","",IF($B32="Grand Total",SUM(K$17:K31),SUMIFS('Source Data'!$K:$K,'Source Data'!$J:$J,'Funding Chart'!K$16,'Source Data'!$C:$C,TRIM('Funding Chart'!$B32))))</f>
        <v/>
      </c>
      <c r="L32" s="58" t="str">
        <f>IF($B32="","",IF($B32="Grand Total",SUM(L$17:L31),SUMIFS('Source Data'!$K:$K,'Source Data'!$J:$J,'Funding Chart'!L$16,'Source Data'!$C:$C,TRIM('Funding Chart'!$B32))))</f>
        <v/>
      </c>
      <c r="M32" s="58" t="str">
        <f>IF($B32="","",IF($B32="Grand Total",SUM(M$17:M31),SUMIFS('Source Data'!$K:$K,'Source Data'!$J:$J,'Funding Chart'!M$16,'Source Data'!$C:$C,TRIM('Funding Chart'!$B32))))</f>
        <v/>
      </c>
      <c r="N32" s="58" t="str">
        <f>IF($B32="","",IF($B32="Grand Total",SUM(N$17:N31),SUMIFS('Source Data'!$K:$K,'Source Data'!$J:$J,'Funding Chart'!N$16,'Source Data'!$C:$C,TRIM('Funding Chart'!$B32))))</f>
        <v/>
      </c>
      <c r="O32" s="53" t="str">
        <f t="shared" si="2"/>
        <v/>
      </c>
      <c r="P32" s="58"/>
      <c r="Q32" s="58" t="str">
        <f>IF($B32="","",IF($B32="Grand Total",SUM(Q$17:Q31),SUMIFS('Source Data'!$K:$K,'Source Data'!$J:$J,'Funding Chart'!Q$16,'Source Data'!$C:$C,TRIM('Funding Chart'!$B32))))</f>
        <v/>
      </c>
      <c r="R32" s="58" t="str">
        <f>IF($B32="","",IF($B32="Grand Total",SUM(R$17:R31),SUMIFS('Source Data'!$K:$K,'Source Data'!$J:$J,'Funding Chart'!R$16,'Source Data'!$C:$C,TRIM('Funding Chart'!$B32))))</f>
        <v/>
      </c>
      <c r="S32" s="58" t="str">
        <f>IF($B32="","",IF($B32="Grand Total",SUM(S$17:S31),SUMIFS('Source Data'!$K:$K,'Source Data'!$J:$J,'Funding Chart'!S$16,'Source Data'!$C:$C,TRIM('Funding Chart'!$B32))))</f>
        <v/>
      </c>
      <c r="T32" s="58" t="str">
        <f>IF($B32="","",IF($B32="Grand Total",SUM(T$17:T31),SUMIFS('Source Data'!$K:$K,'Source Data'!$J:$J,'Funding Chart'!T$16,'Source Data'!$C:$C,TRIM('Funding Chart'!$B32))))</f>
        <v/>
      </c>
      <c r="U32" s="58" t="str">
        <f>IF($B32="","",IF($B32="Grand Total",SUM(U$17:U31),SUMIFS('Source Data'!$K:$K,'Source Data'!$J:$J,'Funding Chart'!U$16,'Source Data'!$C:$C,TRIM('Funding Chart'!$B32))))</f>
        <v/>
      </c>
      <c r="V32" s="53" t="str">
        <f t="shared" si="3"/>
        <v/>
      </c>
      <c r="W32" s="58"/>
      <c r="X32" s="54" t="str">
        <f t="shared" si="4"/>
        <v/>
      </c>
    </row>
    <row r="33" spans="1:43" s="29" customFormat="1" ht="15.6" x14ac:dyDescent="0.25">
      <c r="A33" s="56" t="str">
        <f>IF(B33="","",MAX($A$16:A32)+1)</f>
        <v/>
      </c>
      <c r="B33" s="57" t="str">
        <f>IFERROR(INDEX('Source Data'!C:C,MATCH(ROW(A17),'Source Data'!A:A,0)),"")</f>
        <v/>
      </c>
      <c r="C33" s="58" t="str">
        <f>IF($B33="","",IF($B33="Grand Total",SUM(C$17:C32),SUMIFS('Source Data'!$K:$K,'Source Data'!$J:$J,'Funding Chart'!C$16,'Source Data'!$C:$C,TRIM('Funding Chart'!$B33))))</f>
        <v/>
      </c>
      <c r="D33" s="58" t="str">
        <f>IF($B33="","",IF($B33="Grand Total",SUM(D$17:D32),SUMIFS('Source Data'!$K:$K,'Source Data'!$J:$J,'Funding Chart'!D$16,'Source Data'!$C:$C,TRIM('Funding Chart'!$B33))))</f>
        <v/>
      </c>
      <c r="E33" s="53" t="str">
        <f t="shared" si="0"/>
        <v/>
      </c>
      <c r="F33" s="58"/>
      <c r="G33" s="58" t="str">
        <f>IF($B33="","",IF($B33="Grand Total",SUM(G$17:G32),SUMIFS('Source Data'!$K:$K,'Source Data'!$J:$J,'Funding Chart'!G$16,'Source Data'!$C:$C,TRIM('Funding Chart'!$B33))))</f>
        <v/>
      </c>
      <c r="H33" s="58" t="str">
        <f>IF($B33="","",IF($B33="Grand Total",SUM(H$17:H32),SUMIFS('Source Data'!$K:$K,'Source Data'!$J:$J,'Funding Chart'!H$16,'Source Data'!$C:$C,TRIM('Funding Chart'!$B33))))</f>
        <v/>
      </c>
      <c r="I33" s="53" t="str">
        <f t="shared" si="1"/>
        <v/>
      </c>
      <c r="J33" s="58"/>
      <c r="K33" s="58" t="str">
        <f>IF($B33="","",IF($B33="Grand Total",SUM(K$17:K32),SUMIFS('Source Data'!$K:$K,'Source Data'!$J:$J,'Funding Chart'!K$16,'Source Data'!$C:$C,TRIM('Funding Chart'!$B33))))</f>
        <v/>
      </c>
      <c r="L33" s="58" t="str">
        <f>IF($B33="","",IF($B33="Grand Total",SUM(L$17:L32),SUMIFS('Source Data'!$K:$K,'Source Data'!$J:$J,'Funding Chart'!L$16,'Source Data'!$C:$C,TRIM('Funding Chart'!$B33))))</f>
        <v/>
      </c>
      <c r="M33" s="58" t="str">
        <f>IF($B33="","",IF($B33="Grand Total",SUM(M$17:M32),SUMIFS('Source Data'!$K:$K,'Source Data'!$J:$J,'Funding Chart'!M$16,'Source Data'!$C:$C,TRIM('Funding Chart'!$B33))))</f>
        <v/>
      </c>
      <c r="N33" s="58" t="str">
        <f>IF($B33="","",IF($B33="Grand Total",SUM(N$17:N32),SUMIFS('Source Data'!$K:$K,'Source Data'!$J:$J,'Funding Chart'!N$16,'Source Data'!$C:$C,TRIM('Funding Chart'!$B33))))</f>
        <v/>
      </c>
      <c r="O33" s="53" t="str">
        <f t="shared" si="2"/>
        <v/>
      </c>
      <c r="P33" s="58"/>
      <c r="Q33" s="58" t="str">
        <f>IF($B33="","",IF($B33="Grand Total",SUM(Q$17:Q32),SUMIFS('Source Data'!$K:$K,'Source Data'!$J:$J,'Funding Chart'!Q$16,'Source Data'!$C:$C,TRIM('Funding Chart'!$B33))))</f>
        <v/>
      </c>
      <c r="R33" s="58" t="str">
        <f>IF($B33="","",IF($B33="Grand Total",SUM(R$17:R32),SUMIFS('Source Data'!$K:$K,'Source Data'!$J:$J,'Funding Chart'!R$16,'Source Data'!$C:$C,TRIM('Funding Chart'!$B33))))</f>
        <v/>
      </c>
      <c r="S33" s="58" t="str">
        <f>IF($B33="","",IF($B33="Grand Total",SUM(S$17:S32),SUMIFS('Source Data'!$K:$K,'Source Data'!$J:$J,'Funding Chart'!S$16,'Source Data'!$C:$C,TRIM('Funding Chart'!$B33))))</f>
        <v/>
      </c>
      <c r="T33" s="58" t="str">
        <f>IF($B33="","",IF($B33="Grand Total",SUM(T$17:T32),SUMIFS('Source Data'!$K:$K,'Source Data'!$J:$J,'Funding Chart'!T$16,'Source Data'!$C:$C,TRIM('Funding Chart'!$B33))))</f>
        <v/>
      </c>
      <c r="U33" s="58" t="str">
        <f>IF($B33="","",IF($B33="Grand Total",SUM(U$17:U32),SUMIFS('Source Data'!$K:$K,'Source Data'!$J:$J,'Funding Chart'!U$16,'Source Data'!$C:$C,TRIM('Funding Chart'!$B33))))</f>
        <v/>
      </c>
      <c r="V33" s="53" t="str">
        <f t="shared" si="3"/>
        <v/>
      </c>
      <c r="W33" s="58"/>
      <c r="X33" s="54" t="str">
        <f t="shared" si="4"/>
        <v/>
      </c>
    </row>
    <row r="34" spans="1:43" s="29" customFormat="1" ht="15.6" x14ac:dyDescent="0.25">
      <c r="A34" s="56" t="str">
        <f>IF(B34="","",MAX($A$16:A33)+1)</f>
        <v/>
      </c>
      <c r="B34" s="57" t="str">
        <f>IFERROR(INDEX('Source Data'!C:C,MATCH(ROW(A18),'Source Data'!A:A,0)),"")</f>
        <v/>
      </c>
      <c r="C34" s="58" t="str">
        <f>IF($B34="","",IF($B34="Grand Total",SUM(C$17:C33),SUMIFS('Source Data'!$K:$K,'Source Data'!$J:$J,'Funding Chart'!C$16,'Source Data'!$C:$C,TRIM('Funding Chart'!$B34))))</f>
        <v/>
      </c>
      <c r="D34" s="58" t="str">
        <f>IF($B34="","",IF($B34="Grand Total",SUM(D$17:D33),SUMIFS('Source Data'!$K:$K,'Source Data'!$J:$J,'Funding Chart'!D$16,'Source Data'!$C:$C,TRIM('Funding Chart'!$B34))))</f>
        <v/>
      </c>
      <c r="E34" s="53" t="str">
        <f t="shared" si="0"/>
        <v/>
      </c>
      <c r="F34" s="58"/>
      <c r="G34" s="58" t="str">
        <f>IF($B34="","",IF($B34="Grand Total",SUM(G$17:G33),SUMIFS('Source Data'!$K:$K,'Source Data'!$J:$J,'Funding Chart'!G$16,'Source Data'!$C:$C,TRIM('Funding Chart'!$B34))))</f>
        <v/>
      </c>
      <c r="H34" s="58" t="str">
        <f>IF($B34="","",IF($B34="Grand Total",SUM(H$17:H33),SUMIFS('Source Data'!$K:$K,'Source Data'!$J:$J,'Funding Chart'!H$16,'Source Data'!$C:$C,TRIM('Funding Chart'!$B34))))</f>
        <v/>
      </c>
      <c r="I34" s="53" t="str">
        <f t="shared" si="1"/>
        <v/>
      </c>
      <c r="J34" s="58"/>
      <c r="K34" s="58" t="str">
        <f>IF($B34="","",IF($B34="Grand Total",SUM(K$17:K33),SUMIFS('Source Data'!$K:$K,'Source Data'!$J:$J,'Funding Chart'!K$16,'Source Data'!$C:$C,TRIM('Funding Chart'!$B34))))</f>
        <v/>
      </c>
      <c r="L34" s="58" t="str">
        <f>IF($B34="","",IF($B34="Grand Total",SUM(L$17:L33),SUMIFS('Source Data'!$K:$K,'Source Data'!$J:$J,'Funding Chart'!L$16,'Source Data'!$C:$C,TRIM('Funding Chart'!$B34))))</f>
        <v/>
      </c>
      <c r="M34" s="58" t="str">
        <f>IF($B34="","",IF($B34="Grand Total",SUM(M$17:M33),SUMIFS('Source Data'!$K:$K,'Source Data'!$J:$J,'Funding Chart'!M$16,'Source Data'!$C:$C,TRIM('Funding Chart'!$B34))))</f>
        <v/>
      </c>
      <c r="N34" s="58" t="str">
        <f>IF($B34="","",IF($B34="Grand Total",SUM(N$17:N33),SUMIFS('Source Data'!$K:$K,'Source Data'!$J:$J,'Funding Chart'!N$16,'Source Data'!$C:$C,TRIM('Funding Chart'!$B34))))</f>
        <v/>
      </c>
      <c r="O34" s="53" t="str">
        <f t="shared" si="2"/>
        <v/>
      </c>
      <c r="P34" s="58"/>
      <c r="Q34" s="58" t="str">
        <f>IF($B34="","",IF($B34="Grand Total",SUM(Q$17:Q33),SUMIFS('Source Data'!$K:$K,'Source Data'!$J:$J,'Funding Chart'!Q$16,'Source Data'!$C:$C,TRIM('Funding Chart'!$B34))))</f>
        <v/>
      </c>
      <c r="R34" s="58" t="str">
        <f>IF($B34="","",IF($B34="Grand Total",SUM(R$17:R33),SUMIFS('Source Data'!$K:$K,'Source Data'!$J:$J,'Funding Chart'!R$16,'Source Data'!$C:$C,TRIM('Funding Chart'!$B34))))</f>
        <v/>
      </c>
      <c r="S34" s="58" t="str">
        <f>IF($B34="","",IF($B34="Grand Total",SUM(S$17:S33),SUMIFS('Source Data'!$K:$K,'Source Data'!$J:$J,'Funding Chart'!S$16,'Source Data'!$C:$C,TRIM('Funding Chart'!$B34))))</f>
        <v/>
      </c>
      <c r="T34" s="58" t="str">
        <f>IF($B34="","",IF($B34="Grand Total",SUM(T$17:T33),SUMIFS('Source Data'!$K:$K,'Source Data'!$J:$J,'Funding Chart'!T$16,'Source Data'!$C:$C,TRIM('Funding Chart'!$B34))))</f>
        <v/>
      </c>
      <c r="U34" s="58" t="str">
        <f>IF($B34="","",IF($B34="Grand Total",SUM(U$17:U33),SUMIFS('Source Data'!$K:$K,'Source Data'!$J:$J,'Funding Chart'!U$16,'Source Data'!$C:$C,TRIM('Funding Chart'!$B34))))</f>
        <v/>
      </c>
      <c r="V34" s="53" t="str">
        <f t="shared" si="3"/>
        <v/>
      </c>
      <c r="W34" s="58"/>
      <c r="X34" s="54" t="str">
        <f t="shared" si="4"/>
        <v/>
      </c>
    </row>
    <row r="35" spans="1:43" s="29" customFormat="1" ht="15.6" x14ac:dyDescent="0.25">
      <c r="A35" s="56" t="str">
        <f>IF(B35="","",MAX($A$16:A34)+1)</f>
        <v/>
      </c>
      <c r="B35" s="57" t="str">
        <f>IFERROR(INDEX('Source Data'!C:C,MATCH(ROW(A19),'Source Data'!A:A,0)),"")</f>
        <v/>
      </c>
      <c r="C35" s="58" t="str">
        <f>IF($B35="","",IF($B35="Grand Total",SUM(C$17:C34),SUMIFS('Source Data'!$K:$K,'Source Data'!$J:$J,'Funding Chart'!C$16,'Source Data'!$C:$C,TRIM('Funding Chart'!$B35))))</f>
        <v/>
      </c>
      <c r="D35" s="58" t="str">
        <f>IF($B35="","",IF($B35="Grand Total",SUM(D$17:D34),SUMIFS('Source Data'!$K:$K,'Source Data'!$J:$J,'Funding Chart'!D$16,'Source Data'!$C:$C,TRIM('Funding Chart'!$B35))))</f>
        <v/>
      </c>
      <c r="E35" s="53" t="str">
        <f t="shared" si="0"/>
        <v/>
      </c>
      <c r="F35" s="58"/>
      <c r="G35" s="58" t="str">
        <f>IF($B35="","",IF($B35="Grand Total",SUM(G$17:G34),SUMIFS('Source Data'!$K:$K,'Source Data'!$J:$J,'Funding Chart'!G$16,'Source Data'!$C:$C,TRIM('Funding Chart'!$B35))))</f>
        <v/>
      </c>
      <c r="H35" s="58" t="str">
        <f>IF($B35="","",IF($B35="Grand Total",SUM(H$17:H34),SUMIFS('Source Data'!$K:$K,'Source Data'!$J:$J,'Funding Chart'!H$16,'Source Data'!$C:$C,TRIM('Funding Chart'!$B35))))</f>
        <v/>
      </c>
      <c r="I35" s="53" t="str">
        <f t="shared" si="1"/>
        <v/>
      </c>
      <c r="J35" s="58"/>
      <c r="K35" s="58" t="str">
        <f>IF($B35="","",IF($B35="Grand Total",SUM(K$17:K34),SUMIFS('Source Data'!$K:$K,'Source Data'!$J:$J,'Funding Chart'!K$16,'Source Data'!$C:$C,TRIM('Funding Chart'!$B35))))</f>
        <v/>
      </c>
      <c r="L35" s="58" t="str">
        <f>IF($B35="","",IF($B35="Grand Total",SUM(L$17:L34),SUMIFS('Source Data'!$K:$K,'Source Data'!$J:$J,'Funding Chart'!L$16,'Source Data'!$C:$C,TRIM('Funding Chart'!$B35))))</f>
        <v/>
      </c>
      <c r="M35" s="58" t="str">
        <f>IF($B35="","",IF($B35="Grand Total",SUM(M$17:M34),SUMIFS('Source Data'!$K:$K,'Source Data'!$J:$J,'Funding Chart'!M$16,'Source Data'!$C:$C,TRIM('Funding Chart'!$B35))))</f>
        <v/>
      </c>
      <c r="N35" s="58" t="str">
        <f>IF($B35="","",IF($B35="Grand Total",SUM(N$17:N34),SUMIFS('Source Data'!$K:$K,'Source Data'!$J:$J,'Funding Chart'!N$16,'Source Data'!$C:$C,TRIM('Funding Chart'!$B35))))</f>
        <v/>
      </c>
      <c r="O35" s="53" t="str">
        <f t="shared" si="2"/>
        <v/>
      </c>
      <c r="P35" s="58"/>
      <c r="Q35" s="58" t="str">
        <f>IF($B35="","",IF($B35="Grand Total",SUM(Q$17:Q34),SUMIFS('Source Data'!$K:$K,'Source Data'!$J:$J,'Funding Chart'!Q$16,'Source Data'!$C:$C,TRIM('Funding Chart'!$B35))))</f>
        <v/>
      </c>
      <c r="R35" s="58" t="str">
        <f>IF($B35="","",IF($B35="Grand Total",SUM(R$17:R34),SUMIFS('Source Data'!$K:$K,'Source Data'!$J:$J,'Funding Chart'!R$16,'Source Data'!$C:$C,TRIM('Funding Chart'!$B35))))</f>
        <v/>
      </c>
      <c r="S35" s="58" t="str">
        <f>IF($B35="","",IF($B35="Grand Total",SUM(S$17:S34),SUMIFS('Source Data'!$K:$K,'Source Data'!$J:$J,'Funding Chart'!S$16,'Source Data'!$C:$C,TRIM('Funding Chart'!$B35))))</f>
        <v/>
      </c>
      <c r="T35" s="58" t="str">
        <f>IF($B35="","",IF($B35="Grand Total",SUM(T$17:T34),SUMIFS('Source Data'!$K:$K,'Source Data'!$J:$J,'Funding Chart'!T$16,'Source Data'!$C:$C,TRIM('Funding Chart'!$B35))))</f>
        <v/>
      </c>
      <c r="U35" s="58" t="str">
        <f>IF($B35="","",IF($B35="Grand Total",SUM(U$17:U34),SUMIFS('Source Data'!$K:$K,'Source Data'!$J:$J,'Funding Chart'!U$16,'Source Data'!$C:$C,TRIM('Funding Chart'!$B35))))</f>
        <v/>
      </c>
      <c r="V35" s="53" t="str">
        <f t="shared" si="3"/>
        <v/>
      </c>
      <c r="W35" s="58"/>
      <c r="X35" s="54" t="str">
        <f t="shared" si="4"/>
        <v/>
      </c>
    </row>
    <row r="36" spans="1:43" s="29" customFormat="1" ht="15.6" x14ac:dyDescent="0.25">
      <c r="A36" s="56" t="str">
        <f>IF(B36="","",MAX($A$16:A35)+1)</f>
        <v/>
      </c>
      <c r="B36" s="57" t="str">
        <f>IFERROR(INDEX('Source Data'!C:C,MATCH(ROW(A20),'Source Data'!A:A,0)),"")</f>
        <v/>
      </c>
      <c r="C36" s="58" t="str">
        <f>IF($B36="","",IF($B36="Grand Total",SUM(C$17:C35),SUMIFS('Source Data'!$K:$K,'Source Data'!$J:$J,'Funding Chart'!C$16,'Source Data'!$C:$C,TRIM('Funding Chart'!$B36))))</f>
        <v/>
      </c>
      <c r="D36" s="58" t="str">
        <f>IF($B36="","",IF($B36="Grand Total",SUM(D$17:D35),SUMIFS('Source Data'!$K:$K,'Source Data'!$J:$J,'Funding Chart'!D$16,'Source Data'!$C:$C,TRIM('Funding Chart'!$B36))))</f>
        <v/>
      </c>
      <c r="E36" s="53" t="str">
        <f t="shared" si="0"/>
        <v/>
      </c>
      <c r="F36" s="58"/>
      <c r="G36" s="58" t="str">
        <f>IF($B36="","",IF($B36="Grand Total",SUM(G$17:G35),SUMIFS('Source Data'!$K:$K,'Source Data'!$J:$J,'Funding Chart'!G$16,'Source Data'!$C:$C,TRIM('Funding Chart'!$B36))))</f>
        <v/>
      </c>
      <c r="H36" s="58" t="str">
        <f>IF($B36="","",IF($B36="Grand Total",SUM(H$17:H35),SUMIFS('Source Data'!$K:$K,'Source Data'!$J:$J,'Funding Chart'!H$16,'Source Data'!$C:$C,TRIM('Funding Chart'!$B36))))</f>
        <v/>
      </c>
      <c r="I36" s="53" t="str">
        <f t="shared" si="1"/>
        <v/>
      </c>
      <c r="J36" s="58"/>
      <c r="K36" s="58" t="str">
        <f>IF($B36="","",IF($B36="Grand Total",SUM(K$17:K35),SUMIFS('Source Data'!$K:$K,'Source Data'!$J:$J,'Funding Chart'!K$16,'Source Data'!$C:$C,TRIM('Funding Chart'!$B36))))</f>
        <v/>
      </c>
      <c r="L36" s="58" t="str">
        <f>IF($B36="","",IF($B36="Grand Total",SUM(L$17:L35),SUMIFS('Source Data'!$K:$K,'Source Data'!$J:$J,'Funding Chart'!L$16,'Source Data'!$C:$C,TRIM('Funding Chart'!$B36))))</f>
        <v/>
      </c>
      <c r="M36" s="58" t="str">
        <f>IF($B36="","",IF($B36="Grand Total",SUM(M$17:M35),SUMIFS('Source Data'!$K:$K,'Source Data'!$J:$J,'Funding Chart'!M$16,'Source Data'!$C:$C,TRIM('Funding Chart'!$B36))))</f>
        <v/>
      </c>
      <c r="N36" s="58" t="str">
        <f>IF($B36="","",IF($B36="Grand Total",SUM(N$17:N35),SUMIFS('Source Data'!$K:$K,'Source Data'!$J:$J,'Funding Chart'!N$16,'Source Data'!$C:$C,TRIM('Funding Chart'!$B36))))</f>
        <v/>
      </c>
      <c r="O36" s="53" t="str">
        <f t="shared" si="2"/>
        <v/>
      </c>
      <c r="P36" s="58"/>
      <c r="Q36" s="58" t="str">
        <f>IF($B36="","",IF($B36="Grand Total",SUM(Q$17:Q35),SUMIFS('Source Data'!$K:$K,'Source Data'!$J:$J,'Funding Chart'!Q$16,'Source Data'!$C:$C,TRIM('Funding Chart'!$B36))))</f>
        <v/>
      </c>
      <c r="R36" s="58" t="str">
        <f>IF($B36="","",IF($B36="Grand Total",SUM(R$17:R35),SUMIFS('Source Data'!$K:$K,'Source Data'!$J:$J,'Funding Chart'!R$16,'Source Data'!$C:$C,TRIM('Funding Chart'!$B36))))</f>
        <v/>
      </c>
      <c r="S36" s="58" t="str">
        <f>IF($B36="","",IF($B36="Grand Total",SUM(S$17:S35),SUMIFS('Source Data'!$K:$K,'Source Data'!$J:$J,'Funding Chart'!S$16,'Source Data'!$C:$C,TRIM('Funding Chart'!$B36))))</f>
        <v/>
      </c>
      <c r="T36" s="58" t="str">
        <f>IF($B36="","",IF($B36="Grand Total",SUM(T$17:T35),SUMIFS('Source Data'!$K:$K,'Source Data'!$J:$J,'Funding Chart'!T$16,'Source Data'!$C:$C,TRIM('Funding Chart'!$B36))))</f>
        <v/>
      </c>
      <c r="U36" s="58" t="str">
        <f>IF($B36="","",IF($B36="Grand Total",SUM(U$17:U35),SUMIFS('Source Data'!$K:$K,'Source Data'!$J:$J,'Funding Chart'!U$16,'Source Data'!$C:$C,TRIM('Funding Chart'!$B36))))</f>
        <v/>
      </c>
      <c r="V36" s="53" t="str">
        <f t="shared" si="3"/>
        <v/>
      </c>
      <c r="W36" s="58"/>
      <c r="X36" s="54" t="str">
        <f t="shared" si="4"/>
        <v/>
      </c>
    </row>
    <row r="37" spans="1:43" s="21" customFormat="1" ht="15.6" x14ac:dyDescent="0.25">
      <c r="A37" s="56" t="str">
        <f>IF(B37="","",MAX($A$16:A36)+1)</f>
        <v/>
      </c>
      <c r="B37" s="57" t="str">
        <f>IFERROR(INDEX('Source Data'!C:C,MATCH(ROW(A21),'Source Data'!A:A,0)),"")</f>
        <v/>
      </c>
      <c r="C37" s="58" t="str">
        <f>IF($B37="","",IF($B37="Grand Total",SUM(C$17:C36),SUMIFS('Source Data'!$K:$K,'Source Data'!$J:$J,'Funding Chart'!C$16,'Source Data'!$C:$C,TRIM('Funding Chart'!$B37))))</f>
        <v/>
      </c>
      <c r="D37" s="58" t="str">
        <f>IF($B37="","",IF($B37="Grand Total",SUM(D$17:D36),SUMIFS('Source Data'!$K:$K,'Source Data'!$J:$J,'Funding Chart'!D$16,'Source Data'!$C:$C,TRIM('Funding Chart'!$B37))))</f>
        <v/>
      </c>
      <c r="E37" s="53" t="str">
        <f t="shared" si="0"/>
        <v/>
      </c>
      <c r="F37" s="58"/>
      <c r="G37" s="58" t="str">
        <f>IF($B37="","",IF($B37="Grand Total",SUM(G$17:G36),SUMIFS('Source Data'!$K:$K,'Source Data'!$J:$J,'Funding Chart'!G$16,'Source Data'!$C:$C,TRIM('Funding Chart'!$B37))))</f>
        <v/>
      </c>
      <c r="H37" s="58" t="str">
        <f>IF($B37="","",IF($B37="Grand Total",SUM(H$17:H36),SUMIFS('Source Data'!$K:$K,'Source Data'!$J:$J,'Funding Chart'!H$16,'Source Data'!$C:$C,TRIM('Funding Chart'!$B37))))</f>
        <v/>
      </c>
      <c r="I37" s="53" t="str">
        <f t="shared" si="1"/>
        <v/>
      </c>
      <c r="J37" s="58"/>
      <c r="K37" s="58" t="str">
        <f>IF($B37="","",IF($B37="Grand Total",SUM(K$17:K36),SUMIFS('Source Data'!$K:$K,'Source Data'!$J:$J,'Funding Chart'!K$16,'Source Data'!$C:$C,TRIM('Funding Chart'!$B37))))</f>
        <v/>
      </c>
      <c r="L37" s="58" t="str">
        <f>IF($B37="","",IF($B37="Grand Total",SUM(L$17:L36),SUMIFS('Source Data'!$K:$K,'Source Data'!$J:$J,'Funding Chart'!L$16,'Source Data'!$C:$C,TRIM('Funding Chart'!$B37))))</f>
        <v/>
      </c>
      <c r="M37" s="58" t="str">
        <f>IF($B37="","",IF($B37="Grand Total",SUM(M$17:M36),SUMIFS('Source Data'!$K:$K,'Source Data'!$J:$J,'Funding Chart'!M$16,'Source Data'!$C:$C,TRIM('Funding Chart'!$B37))))</f>
        <v/>
      </c>
      <c r="N37" s="58" t="str">
        <f>IF($B37="","",IF($B37="Grand Total",SUM(N$17:N36),SUMIFS('Source Data'!$K:$K,'Source Data'!$J:$J,'Funding Chart'!N$16,'Source Data'!$C:$C,TRIM('Funding Chart'!$B37))))</f>
        <v/>
      </c>
      <c r="O37" s="53" t="str">
        <f t="shared" si="2"/>
        <v/>
      </c>
      <c r="P37" s="58"/>
      <c r="Q37" s="58" t="str">
        <f>IF($B37="","",IF($B37="Grand Total",SUM(Q$17:Q36),SUMIFS('Source Data'!$K:$K,'Source Data'!$J:$J,'Funding Chart'!Q$16,'Source Data'!$C:$C,TRIM('Funding Chart'!$B37))))</f>
        <v/>
      </c>
      <c r="R37" s="58" t="str">
        <f>IF($B37="","",IF($B37="Grand Total",SUM(R$17:R36),SUMIFS('Source Data'!$K:$K,'Source Data'!$J:$J,'Funding Chart'!R$16,'Source Data'!$C:$C,TRIM('Funding Chart'!$B37))))</f>
        <v/>
      </c>
      <c r="S37" s="58" t="str">
        <f>IF($B37="","",IF($B37="Grand Total",SUM(S$17:S36),SUMIFS('Source Data'!$K:$K,'Source Data'!$J:$J,'Funding Chart'!S$16,'Source Data'!$C:$C,TRIM('Funding Chart'!$B37))))</f>
        <v/>
      </c>
      <c r="T37" s="58" t="str">
        <f>IF($B37="","",IF($B37="Grand Total",SUM(T$17:T36),SUMIFS('Source Data'!$K:$K,'Source Data'!$J:$J,'Funding Chart'!T$16,'Source Data'!$C:$C,TRIM('Funding Chart'!$B37))))</f>
        <v/>
      </c>
      <c r="U37" s="58" t="str">
        <f>IF($B37="","",IF($B37="Grand Total",SUM(U$17:U36),SUMIFS('Source Data'!$K:$K,'Source Data'!$J:$J,'Funding Chart'!U$16,'Source Data'!$C:$C,TRIM('Funding Chart'!$B37))))</f>
        <v/>
      </c>
      <c r="V37" s="53" t="str">
        <f t="shared" si="3"/>
        <v/>
      </c>
      <c r="W37" s="58"/>
      <c r="X37" s="54" t="str">
        <f t="shared" si="4"/>
        <v/>
      </c>
      <c r="Z37" s="29"/>
      <c r="AA37" s="29"/>
      <c r="AB37" s="29"/>
      <c r="AC37" s="29"/>
      <c r="AD37" s="29"/>
      <c r="AE37" s="29"/>
      <c r="AF37" s="29"/>
      <c r="AG37" s="29"/>
      <c r="AH37" s="29"/>
      <c r="AI37" s="29"/>
      <c r="AJ37" s="29"/>
      <c r="AK37" s="29"/>
      <c r="AL37" s="29"/>
      <c r="AM37" s="29"/>
      <c r="AN37" s="29"/>
      <c r="AO37" s="29"/>
      <c r="AP37" s="29"/>
      <c r="AQ37" s="29"/>
    </row>
    <row r="38" spans="1:43" s="21" customFormat="1" ht="15.6" x14ac:dyDescent="0.25">
      <c r="A38" s="56" t="str">
        <f>IF(B38="","",MAX($A$16:A37)+1)</f>
        <v/>
      </c>
      <c r="B38" s="57" t="str">
        <f>IFERROR(INDEX('Source Data'!C:C,MATCH(ROW(A22),'Source Data'!A:A,0)),"")</f>
        <v/>
      </c>
      <c r="C38" s="58" t="str">
        <f>IF($B38="","",IF($B38="Grand Total",SUM(C$17:C37),SUMIFS('Source Data'!$K:$K,'Source Data'!$J:$J,'Funding Chart'!C$16,'Source Data'!$C:$C,TRIM('Funding Chart'!$B38))))</f>
        <v/>
      </c>
      <c r="D38" s="58" t="str">
        <f>IF($B38="","",IF($B38="Grand Total",SUM(D$17:D37),SUMIFS('Source Data'!$K:$K,'Source Data'!$J:$J,'Funding Chart'!D$16,'Source Data'!$C:$C,TRIM('Funding Chart'!$B38))))</f>
        <v/>
      </c>
      <c r="E38" s="53" t="str">
        <f t="shared" si="0"/>
        <v/>
      </c>
      <c r="F38" s="58"/>
      <c r="G38" s="58" t="str">
        <f>IF($B38="","",IF($B38="Grand Total",SUM(G$17:G37),SUMIFS('Source Data'!$K:$K,'Source Data'!$J:$J,'Funding Chart'!G$16,'Source Data'!$C:$C,TRIM('Funding Chart'!$B38))))</f>
        <v/>
      </c>
      <c r="H38" s="58" t="str">
        <f>IF($B38="","",IF($B38="Grand Total",SUM(H$17:H37),SUMIFS('Source Data'!$K:$K,'Source Data'!$J:$J,'Funding Chart'!H$16,'Source Data'!$C:$C,TRIM('Funding Chart'!$B38))))</f>
        <v/>
      </c>
      <c r="I38" s="53" t="str">
        <f t="shared" si="1"/>
        <v/>
      </c>
      <c r="J38" s="58"/>
      <c r="K38" s="58" t="str">
        <f>IF($B38="","",IF($B38="Grand Total",SUM(K$17:K37),SUMIFS('Source Data'!$K:$K,'Source Data'!$J:$J,'Funding Chart'!K$16,'Source Data'!$C:$C,TRIM('Funding Chart'!$B38))))</f>
        <v/>
      </c>
      <c r="L38" s="58" t="str">
        <f>IF($B38="","",IF($B38="Grand Total",SUM(L$17:L37),SUMIFS('Source Data'!$K:$K,'Source Data'!$J:$J,'Funding Chart'!L$16,'Source Data'!$C:$C,TRIM('Funding Chart'!$B38))))</f>
        <v/>
      </c>
      <c r="M38" s="58" t="str">
        <f>IF($B38="","",IF($B38="Grand Total",SUM(M$17:M37),SUMIFS('Source Data'!$K:$K,'Source Data'!$J:$J,'Funding Chart'!M$16,'Source Data'!$C:$C,TRIM('Funding Chart'!$B38))))</f>
        <v/>
      </c>
      <c r="N38" s="58" t="str">
        <f>IF($B38="","",IF($B38="Grand Total",SUM(N$17:N37),SUMIFS('Source Data'!$K:$K,'Source Data'!$J:$J,'Funding Chart'!N$16,'Source Data'!$C:$C,TRIM('Funding Chart'!$B38))))</f>
        <v/>
      </c>
      <c r="O38" s="53" t="str">
        <f t="shared" si="2"/>
        <v/>
      </c>
      <c r="P38" s="58"/>
      <c r="Q38" s="58" t="str">
        <f>IF($B38="","",IF($B38="Grand Total",SUM(Q$17:Q37),SUMIFS('Source Data'!$K:$K,'Source Data'!$J:$J,'Funding Chart'!Q$16,'Source Data'!$C:$C,TRIM('Funding Chart'!$B38))))</f>
        <v/>
      </c>
      <c r="R38" s="58" t="str">
        <f>IF($B38="","",IF($B38="Grand Total",SUM(R$17:R37),SUMIFS('Source Data'!$K:$K,'Source Data'!$J:$J,'Funding Chart'!R$16,'Source Data'!$C:$C,TRIM('Funding Chart'!$B38))))</f>
        <v/>
      </c>
      <c r="S38" s="58" t="str">
        <f>IF($B38="","",IF($B38="Grand Total",SUM(S$17:S37),SUMIFS('Source Data'!$K:$K,'Source Data'!$J:$J,'Funding Chart'!S$16,'Source Data'!$C:$C,TRIM('Funding Chart'!$B38))))</f>
        <v/>
      </c>
      <c r="T38" s="58" t="str">
        <f>IF($B38="","",IF($B38="Grand Total",SUM(T$17:T37),SUMIFS('Source Data'!$K:$K,'Source Data'!$J:$J,'Funding Chart'!T$16,'Source Data'!$C:$C,TRIM('Funding Chart'!$B38))))</f>
        <v/>
      </c>
      <c r="U38" s="58" t="str">
        <f>IF($B38="","",IF($B38="Grand Total",SUM(U$17:U37),SUMIFS('Source Data'!$K:$K,'Source Data'!$J:$J,'Funding Chart'!U$16,'Source Data'!$C:$C,TRIM('Funding Chart'!$B38))))</f>
        <v/>
      </c>
      <c r="V38" s="53" t="str">
        <f t="shared" si="3"/>
        <v/>
      </c>
      <c r="W38" s="58"/>
      <c r="X38" s="54" t="str">
        <f t="shared" si="4"/>
        <v/>
      </c>
      <c r="Z38" s="29"/>
      <c r="AA38" s="29"/>
      <c r="AB38" s="29"/>
      <c r="AC38" s="29"/>
      <c r="AD38" s="29"/>
      <c r="AE38" s="29"/>
      <c r="AF38" s="29"/>
      <c r="AG38" s="29"/>
      <c r="AH38" s="29"/>
      <c r="AI38" s="29"/>
      <c r="AJ38" s="29"/>
      <c r="AK38" s="29"/>
      <c r="AL38" s="29"/>
      <c r="AM38" s="29"/>
      <c r="AN38" s="29"/>
      <c r="AO38" s="29"/>
      <c r="AP38" s="29"/>
      <c r="AQ38" s="29"/>
    </row>
    <row r="39" spans="1:43" s="21" customFormat="1" ht="15.6" x14ac:dyDescent="0.25">
      <c r="A39" s="56" t="str">
        <f>IF(B39="","",MAX($A$16:A38)+1)</f>
        <v/>
      </c>
      <c r="B39" s="57" t="str">
        <f>IFERROR(INDEX('Source Data'!C:C,MATCH(ROW(A23),'Source Data'!A:A,0)),"")</f>
        <v/>
      </c>
      <c r="C39" s="58" t="str">
        <f>IF($B39="","",IF($B39="Grand Total",SUM(C$17:C38),SUMIFS('Source Data'!$K:$K,'Source Data'!$J:$J,'Funding Chart'!C$16,'Source Data'!$C:$C,TRIM('Funding Chart'!$B39))))</f>
        <v/>
      </c>
      <c r="D39" s="58" t="str">
        <f>IF($B39="","",IF($B39="Grand Total",SUM(D$17:D38),SUMIFS('Source Data'!$K:$K,'Source Data'!$J:$J,'Funding Chart'!D$16,'Source Data'!$C:$C,TRIM('Funding Chart'!$B39))))</f>
        <v/>
      </c>
      <c r="E39" s="53" t="str">
        <f t="shared" si="0"/>
        <v/>
      </c>
      <c r="F39" s="58"/>
      <c r="G39" s="58" t="str">
        <f>IF($B39="","",IF($B39="Grand Total",SUM(G$17:G38),SUMIFS('Source Data'!$K:$K,'Source Data'!$J:$J,'Funding Chart'!G$16,'Source Data'!$C:$C,TRIM('Funding Chart'!$B39))))</f>
        <v/>
      </c>
      <c r="H39" s="58" t="str">
        <f>IF($B39="","",IF($B39="Grand Total",SUM(H$17:H38),SUMIFS('Source Data'!$K:$K,'Source Data'!$J:$J,'Funding Chart'!H$16,'Source Data'!$C:$C,TRIM('Funding Chart'!$B39))))</f>
        <v/>
      </c>
      <c r="I39" s="53" t="str">
        <f t="shared" si="1"/>
        <v/>
      </c>
      <c r="J39" s="58"/>
      <c r="K39" s="58" t="str">
        <f>IF($B39="","",IF($B39="Grand Total",SUM(K$17:K38),SUMIFS('Source Data'!$K:$K,'Source Data'!$J:$J,'Funding Chart'!K$16,'Source Data'!$C:$C,TRIM('Funding Chart'!$B39))))</f>
        <v/>
      </c>
      <c r="L39" s="58" t="str">
        <f>IF($B39="","",IF($B39="Grand Total",SUM(L$17:L38),SUMIFS('Source Data'!$K:$K,'Source Data'!$J:$J,'Funding Chart'!L$16,'Source Data'!$C:$C,TRIM('Funding Chart'!$B39))))</f>
        <v/>
      </c>
      <c r="M39" s="58" t="str">
        <f>IF($B39="","",IF($B39="Grand Total",SUM(M$17:M38),SUMIFS('Source Data'!$K:$K,'Source Data'!$J:$J,'Funding Chart'!M$16,'Source Data'!$C:$C,TRIM('Funding Chart'!$B39))))</f>
        <v/>
      </c>
      <c r="N39" s="58" t="str">
        <f>IF($B39="","",IF($B39="Grand Total",SUM(N$17:N38),SUMIFS('Source Data'!$K:$K,'Source Data'!$J:$J,'Funding Chart'!N$16,'Source Data'!$C:$C,TRIM('Funding Chart'!$B39))))</f>
        <v/>
      </c>
      <c r="O39" s="53" t="str">
        <f t="shared" si="2"/>
        <v/>
      </c>
      <c r="P39" s="58"/>
      <c r="Q39" s="58" t="str">
        <f>IF($B39="","",IF($B39="Grand Total",SUM(Q$17:Q38),SUMIFS('Source Data'!$K:$K,'Source Data'!$J:$J,'Funding Chart'!Q$16,'Source Data'!$C:$C,TRIM('Funding Chart'!$B39))))</f>
        <v/>
      </c>
      <c r="R39" s="58" t="str">
        <f>IF($B39="","",IF($B39="Grand Total",SUM(R$17:R38),SUMIFS('Source Data'!$K:$K,'Source Data'!$J:$J,'Funding Chart'!R$16,'Source Data'!$C:$C,TRIM('Funding Chart'!$B39))))</f>
        <v/>
      </c>
      <c r="S39" s="58" t="str">
        <f>IF($B39="","",IF($B39="Grand Total",SUM(S$17:S38),SUMIFS('Source Data'!$K:$K,'Source Data'!$J:$J,'Funding Chart'!S$16,'Source Data'!$C:$C,TRIM('Funding Chart'!$B39))))</f>
        <v/>
      </c>
      <c r="T39" s="58" t="str">
        <f>IF($B39="","",IF($B39="Grand Total",SUM(T$17:T38),SUMIFS('Source Data'!$K:$K,'Source Data'!$J:$J,'Funding Chart'!T$16,'Source Data'!$C:$C,TRIM('Funding Chart'!$B39))))</f>
        <v/>
      </c>
      <c r="U39" s="58" t="str">
        <f>IF($B39="","",IF($B39="Grand Total",SUM(U$17:U38),SUMIFS('Source Data'!$K:$K,'Source Data'!$J:$J,'Funding Chart'!U$16,'Source Data'!$C:$C,TRIM('Funding Chart'!$B39))))</f>
        <v/>
      </c>
      <c r="V39" s="53" t="str">
        <f t="shared" si="3"/>
        <v/>
      </c>
      <c r="W39" s="58"/>
      <c r="X39" s="54" t="str">
        <f t="shared" si="4"/>
        <v/>
      </c>
      <c r="Z39" s="29"/>
      <c r="AA39" s="29"/>
      <c r="AB39" s="29"/>
      <c r="AC39" s="29"/>
      <c r="AD39" s="29"/>
      <c r="AE39" s="29"/>
      <c r="AF39" s="29"/>
      <c r="AG39" s="29"/>
      <c r="AH39" s="29"/>
      <c r="AI39" s="29"/>
      <c r="AJ39" s="29"/>
      <c r="AK39" s="29"/>
      <c r="AL39" s="29"/>
      <c r="AM39" s="29"/>
      <c r="AN39" s="29"/>
      <c r="AO39" s="29"/>
      <c r="AP39" s="29"/>
      <c r="AQ39" s="29"/>
    </row>
    <row r="40" spans="1:43" s="21" customFormat="1" ht="15.6" x14ac:dyDescent="0.25">
      <c r="A40" s="56" t="str">
        <f>IF(B40="","",MAX($A$16:A39)+1)</f>
        <v/>
      </c>
      <c r="B40" s="57" t="str">
        <f>IFERROR(INDEX('Source Data'!C:C,MATCH(ROW(A24),'Source Data'!A:A,0)),"")</f>
        <v/>
      </c>
      <c r="C40" s="58" t="str">
        <f>IF($B40="","",IF($B40="Grand Total",SUM(C$17:C39),SUMIFS('Source Data'!$K:$K,'Source Data'!$J:$J,'Funding Chart'!C$16,'Source Data'!$C:$C,TRIM('Funding Chart'!$B40))))</f>
        <v/>
      </c>
      <c r="D40" s="58" t="str">
        <f>IF($B40="","",IF($B40="Grand Total",SUM(D$17:D39),SUMIFS('Source Data'!$K:$K,'Source Data'!$J:$J,'Funding Chart'!D$16,'Source Data'!$C:$C,TRIM('Funding Chart'!$B40))))</f>
        <v/>
      </c>
      <c r="E40" s="53" t="str">
        <f t="shared" si="0"/>
        <v/>
      </c>
      <c r="F40" s="58"/>
      <c r="G40" s="58" t="str">
        <f>IF($B40="","",IF($B40="Grand Total",SUM(G$17:G39),SUMIFS('Source Data'!$K:$K,'Source Data'!$J:$J,'Funding Chart'!G$16,'Source Data'!$C:$C,TRIM('Funding Chart'!$B40))))</f>
        <v/>
      </c>
      <c r="H40" s="58" t="str">
        <f>IF($B40="","",IF($B40="Grand Total",SUM(H$17:H39),SUMIFS('Source Data'!$K:$K,'Source Data'!$J:$J,'Funding Chart'!H$16,'Source Data'!$C:$C,TRIM('Funding Chart'!$B40))))</f>
        <v/>
      </c>
      <c r="I40" s="53" t="str">
        <f t="shared" si="1"/>
        <v/>
      </c>
      <c r="J40" s="58"/>
      <c r="K40" s="58" t="str">
        <f>IF($B40="","",IF($B40="Grand Total",SUM(K$17:K39),SUMIFS('Source Data'!$K:$K,'Source Data'!$J:$J,'Funding Chart'!K$16,'Source Data'!$C:$C,TRIM('Funding Chart'!$B40))))</f>
        <v/>
      </c>
      <c r="L40" s="58" t="str">
        <f>IF($B40="","",IF($B40="Grand Total",SUM(L$17:L39),SUMIFS('Source Data'!$K:$K,'Source Data'!$J:$J,'Funding Chart'!L$16,'Source Data'!$C:$C,TRIM('Funding Chart'!$B40))))</f>
        <v/>
      </c>
      <c r="M40" s="58" t="str">
        <f>IF($B40="","",IF($B40="Grand Total",SUM(M$17:M39),SUMIFS('Source Data'!$K:$K,'Source Data'!$J:$J,'Funding Chart'!M$16,'Source Data'!$C:$C,TRIM('Funding Chart'!$B40))))</f>
        <v/>
      </c>
      <c r="N40" s="58" t="str">
        <f>IF($B40="","",IF($B40="Grand Total",SUM(N$17:N39),SUMIFS('Source Data'!$K:$K,'Source Data'!$J:$J,'Funding Chart'!N$16,'Source Data'!$C:$C,TRIM('Funding Chart'!$B40))))</f>
        <v/>
      </c>
      <c r="O40" s="53" t="str">
        <f t="shared" si="2"/>
        <v/>
      </c>
      <c r="P40" s="58"/>
      <c r="Q40" s="58" t="str">
        <f>IF($B40="","",IF($B40="Grand Total",SUM(Q$17:Q39),SUMIFS('Source Data'!$K:$K,'Source Data'!$J:$J,'Funding Chart'!Q$16,'Source Data'!$C:$C,TRIM('Funding Chart'!$B40))))</f>
        <v/>
      </c>
      <c r="R40" s="58" t="str">
        <f>IF($B40="","",IF($B40="Grand Total",SUM(R$17:R39),SUMIFS('Source Data'!$K:$K,'Source Data'!$J:$J,'Funding Chart'!R$16,'Source Data'!$C:$C,TRIM('Funding Chart'!$B40))))</f>
        <v/>
      </c>
      <c r="S40" s="58" t="str">
        <f>IF($B40="","",IF($B40="Grand Total",SUM(S$17:S39),SUMIFS('Source Data'!$K:$K,'Source Data'!$J:$J,'Funding Chart'!S$16,'Source Data'!$C:$C,TRIM('Funding Chart'!$B40))))</f>
        <v/>
      </c>
      <c r="T40" s="58" t="str">
        <f>IF($B40="","",IF($B40="Grand Total",SUM(T$17:T39),SUMIFS('Source Data'!$K:$K,'Source Data'!$J:$J,'Funding Chart'!T$16,'Source Data'!$C:$C,TRIM('Funding Chart'!$B40))))</f>
        <v/>
      </c>
      <c r="U40" s="58" t="str">
        <f>IF($B40="","",IF($B40="Grand Total",SUM(U$17:U39),SUMIFS('Source Data'!$K:$K,'Source Data'!$J:$J,'Funding Chart'!U$16,'Source Data'!$C:$C,TRIM('Funding Chart'!$B40))))</f>
        <v/>
      </c>
      <c r="V40" s="53" t="str">
        <f t="shared" si="3"/>
        <v/>
      </c>
      <c r="W40" s="58"/>
      <c r="X40" s="54" t="str">
        <f t="shared" si="4"/>
        <v/>
      </c>
      <c r="Z40" s="29"/>
      <c r="AA40" s="29"/>
      <c r="AB40" s="29"/>
      <c r="AC40" s="29"/>
      <c r="AD40" s="29"/>
      <c r="AE40" s="29"/>
      <c r="AF40" s="29"/>
      <c r="AG40" s="29"/>
      <c r="AH40" s="29"/>
      <c r="AI40" s="29"/>
      <c r="AJ40" s="29"/>
      <c r="AK40" s="29"/>
      <c r="AL40" s="29"/>
      <c r="AM40" s="29"/>
      <c r="AN40" s="29"/>
      <c r="AO40" s="29"/>
      <c r="AP40" s="29"/>
      <c r="AQ40" s="29"/>
    </row>
    <row r="41" spans="1:43" s="21" customFormat="1" ht="15.6" x14ac:dyDescent="0.25">
      <c r="A41" s="56" t="str">
        <f>IF(B41="","",MAX($A$16:A40)+1)</f>
        <v/>
      </c>
      <c r="B41" s="57" t="str">
        <f>IFERROR(INDEX('Source Data'!C:C,MATCH(ROW(A25),'Source Data'!A:A,0)),"")</f>
        <v/>
      </c>
      <c r="C41" s="58" t="str">
        <f>IF($B41="","",IF($B41="Grand Total",SUM(C$17:C40),SUMIFS('Source Data'!$K:$K,'Source Data'!$J:$J,'Funding Chart'!C$16,'Source Data'!$C:$C,TRIM('Funding Chart'!$B41))))</f>
        <v/>
      </c>
      <c r="D41" s="58" t="str">
        <f>IF($B41="","",IF($B41="Grand Total",SUM(D$17:D40),SUMIFS('Source Data'!$K:$K,'Source Data'!$J:$J,'Funding Chart'!D$16,'Source Data'!$C:$C,TRIM('Funding Chart'!$B41))))</f>
        <v/>
      </c>
      <c r="E41" s="53" t="str">
        <f t="shared" si="0"/>
        <v/>
      </c>
      <c r="F41" s="58"/>
      <c r="G41" s="58" t="str">
        <f>IF($B41="","",IF($B41="Grand Total",SUM(G$17:G40),SUMIFS('Source Data'!$K:$K,'Source Data'!$J:$J,'Funding Chart'!G$16,'Source Data'!$C:$C,TRIM('Funding Chart'!$B41))))</f>
        <v/>
      </c>
      <c r="H41" s="58" t="str">
        <f>IF($B41="","",IF($B41="Grand Total",SUM(H$17:H40),SUMIFS('Source Data'!$K:$K,'Source Data'!$J:$J,'Funding Chart'!H$16,'Source Data'!$C:$C,TRIM('Funding Chart'!$B41))))</f>
        <v/>
      </c>
      <c r="I41" s="53" t="str">
        <f t="shared" si="1"/>
        <v/>
      </c>
      <c r="J41" s="58"/>
      <c r="K41" s="58" t="str">
        <f>IF($B41="","",IF($B41="Grand Total",SUM(K$17:K40),SUMIFS('Source Data'!$K:$K,'Source Data'!$J:$J,'Funding Chart'!K$16,'Source Data'!$C:$C,TRIM('Funding Chart'!$B41))))</f>
        <v/>
      </c>
      <c r="L41" s="58" t="str">
        <f>IF($B41="","",IF($B41="Grand Total",SUM(L$17:L40),SUMIFS('Source Data'!$K:$K,'Source Data'!$J:$J,'Funding Chart'!L$16,'Source Data'!$C:$C,TRIM('Funding Chart'!$B41))))</f>
        <v/>
      </c>
      <c r="M41" s="58" t="str">
        <f>IF($B41="","",IF($B41="Grand Total",SUM(M$17:M40),SUMIFS('Source Data'!$K:$K,'Source Data'!$J:$J,'Funding Chart'!M$16,'Source Data'!$C:$C,TRIM('Funding Chart'!$B41))))</f>
        <v/>
      </c>
      <c r="N41" s="58" t="str">
        <f>IF($B41="","",IF($B41="Grand Total",SUM(N$17:N40),SUMIFS('Source Data'!$K:$K,'Source Data'!$J:$J,'Funding Chart'!N$16,'Source Data'!$C:$C,TRIM('Funding Chart'!$B41))))</f>
        <v/>
      </c>
      <c r="O41" s="53" t="str">
        <f t="shared" si="2"/>
        <v/>
      </c>
      <c r="P41" s="58"/>
      <c r="Q41" s="58" t="str">
        <f>IF($B41="","",IF($B41="Grand Total",SUM(Q$17:Q40),SUMIFS('Source Data'!$K:$K,'Source Data'!$J:$J,'Funding Chart'!Q$16,'Source Data'!$C:$C,TRIM('Funding Chart'!$B41))))</f>
        <v/>
      </c>
      <c r="R41" s="58" t="str">
        <f>IF($B41="","",IF($B41="Grand Total",SUM(R$17:R40),SUMIFS('Source Data'!$K:$K,'Source Data'!$J:$J,'Funding Chart'!R$16,'Source Data'!$C:$C,TRIM('Funding Chart'!$B41))))</f>
        <v/>
      </c>
      <c r="S41" s="58" t="str">
        <f>IF($B41="","",IF($B41="Grand Total",SUM(S$17:S40),SUMIFS('Source Data'!$K:$K,'Source Data'!$J:$J,'Funding Chart'!S$16,'Source Data'!$C:$C,TRIM('Funding Chart'!$B41))))</f>
        <v/>
      </c>
      <c r="T41" s="58" t="str">
        <f>IF($B41="","",IF($B41="Grand Total",SUM(T$17:T40),SUMIFS('Source Data'!$K:$K,'Source Data'!$J:$J,'Funding Chart'!T$16,'Source Data'!$C:$C,TRIM('Funding Chart'!$B41))))</f>
        <v/>
      </c>
      <c r="U41" s="58" t="str">
        <f>IF($B41="","",IF($B41="Grand Total",SUM(U$17:U40),SUMIFS('Source Data'!$K:$K,'Source Data'!$J:$J,'Funding Chart'!U$16,'Source Data'!$C:$C,TRIM('Funding Chart'!$B41))))</f>
        <v/>
      </c>
      <c r="V41" s="53" t="str">
        <f t="shared" si="3"/>
        <v/>
      </c>
      <c r="W41" s="58"/>
      <c r="X41" s="54" t="str">
        <f t="shared" si="4"/>
        <v/>
      </c>
      <c r="Z41" s="29"/>
      <c r="AA41" s="29"/>
      <c r="AB41" s="29"/>
      <c r="AC41" s="29"/>
      <c r="AD41" s="29"/>
      <c r="AE41" s="29"/>
      <c r="AF41" s="29"/>
      <c r="AG41" s="29"/>
      <c r="AH41" s="29"/>
      <c r="AI41" s="29"/>
      <c r="AJ41" s="29"/>
      <c r="AK41" s="29"/>
      <c r="AL41" s="29"/>
      <c r="AM41" s="29"/>
      <c r="AN41" s="29"/>
      <c r="AO41" s="29"/>
      <c r="AP41" s="29"/>
      <c r="AQ41" s="29"/>
    </row>
    <row r="42" spans="1:43" ht="15.6" x14ac:dyDescent="0.25">
      <c r="A42" s="56" t="str">
        <f>IF(B42="","",MAX($A$16:A41)+1)</f>
        <v/>
      </c>
      <c r="B42" s="57" t="str">
        <f>IFERROR(INDEX('Source Data'!C:C,MATCH(ROW(A26),'Source Data'!A:A,0)),"")</f>
        <v/>
      </c>
      <c r="C42" s="58" t="str">
        <f>IF($B42="","",IF($B42="Grand Total",SUM(C$17:C41),SUMIFS('Source Data'!$K:$K,'Source Data'!$J:$J,'Funding Chart'!C$16,'Source Data'!$C:$C,TRIM('Funding Chart'!$B42))))</f>
        <v/>
      </c>
      <c r="D42" s="58" t="str">
        <f>IF($B42="","",IF($B42="Grand Total",SUM(D$17:D41),SUMIFS('Source Data'!$K:$K,'Source Data'!$J:$J,'Funding Chart'!D$16,'Source Data'!$C:$C,TRIM('Funding Chart'!$B42))))</f>
        <v/>
      </c>
      <c r="E42" s="53" t="str">
        <f t="shared" si="0"/>
        <v/>
      </c>
      <c r="F42" s="58"/>
      <c r="G42" s="58" t="str">
        <f>IF($B42="","",IF($B42="Grand Total",SUM(G$17:G41),SUMIFS('Source Data'!$K:$K,'Source Data'!$J:$J,'Funding Chart'!G$16,'Source Data'!$C:$C,TRIM('Funding Chart'!$B42))))</f>
        <v/>
      </c>
      <c r="H42" s="58" t="str">
        <f>IF($B42="","",IF($B42="Grand Total",SUM(H$17:H41),SUMIFS('Source Data'!$K:$K,'Source Data'!$J:$J,'Funding Chart'!H$16,'Source Data'!$C:$C,TRIM('Funding Chart'!$B42))))</f>
        <v/>
      </c>
      <c r="I42" s="53" t="str">
        <f t="shared" si="1"/>
        <v/>
      </c>
      <c r="J42" s="58"/>
      <c r="K42" s="58" t="str">
        <f>IF($B42="","",IF($B42="Grand Total",SUM(K$17:K41),SUMIFS('Source Data'!$K:$K,'Source Data'!$J:$J,'Funding Chart'!K$16,'Source Data'!$C:$C,TRIM('Funding Chart'!$B42))))</f>
        <v/>
      </c>
      <c r="L42" s="58" t="str">
        <f>IF($B42="","",IF($B42="Grand Total",SUM(L$17:L41),SUMIFS('Source Data'!$K:$K,'Source Data'!$J:$J,'Funding Chart'!L$16,'Source Data'!$C:$C,TRIM('Funding Chart'!$B42))))</f>
        <v/>
      </c>
      <c r="M42" s="58" t="str">
        <f>IF($B42="","",IF($B42="Grand Total",SUM(M$17:M41),SUMIFS('Source Data'!$K:$K,'Source Data'!$J:$J,'Funding Chart'!M$16,'Source Data'!$C:$C,TRIM('Funding Chart'!$B42))))</f>
        <v/>
      </c>
      <c r="N42" s="58" t="str">
        <f>IF($B42="","",IF($B42="Grand Total",SUM(N$17:N41),SUMIFS('Source Data'!$K:$K,'Source Data'!$J:$J,'Funding Chart'!N$16,'Source Data'!$C:$C,TRIM('Funding Chart'!$B42))))</f>
        <v/>
      </c>
      <c r="O42" s="53" t="str">
        <f t="shared" si="2"/>
        <v/>
      </c>
      <c r="P42" s="58"/>
      <c r="Q42" s="58" t="str">
        <f>IF($B42="","",IF($B42="Grand Total",SUM(Q$17:Q41),SUMIFS('Source Data'!$K:$K,'Source Data'!$J:$J,'Funding Chart'!Q$16,'Source Data'!$C:$C,TRIM('Funding Chart'!$B42))))</f>
        <v/>
      </c>
      <c r="R42" s="58" t="str">
        <f>IF($B42="","",IF($B42="Grand Total",SUM(R$17:R41),SUMIFS('Source Data'!$K:$K,'Source Data'!$J:$J,'Funding Chart'!R$16,'Source Data'!$C:$C,TRIM('Funding Chart'!$B42))))</f>
        <v/>
      </c>
      <c r="S42" s="58" t="str">
        <f>IF($B42="","",IF($B42="Grand Total",SUM(S$17:S41),SUMIFS('Source Data'!$K:$K,'Source Data'!$J:$J,'Funding Chart'!S$16,'Source Data'!$C:$C,TRIM('Funding Chart'!$B42))))</f>
        <v/>
      </c>
      <c r="T42" s="58" t="str">
        <f>IF($B42="","",IF($B42="Grand Total",SUM(T$17:T41),SUMIFS('Source Data'!$K:$K,'Source Data'!$J:$J,'Funding Chart'!T$16,'Source Data'!$C:$C,TRIM('Funding Chart'!$B42))))</f>
        <v/>
      </c>
      <c r="U42" s="58" t="str">
        <f>IF($B42="","",IF($B42="Grand Total",SUM(U$17:U41),SUMIFS('Source Data'!$K:$K,'Source Data'!$J:$J,'Funding Chart'!U$16,'Source Data'!$C:$C,TRIM('Funding Chart'!$B42))))</f>
        <v/>
      </c>
      <c r="V42" s="53" t="str">
        <f t="shared" si="3"/>
        <v/>
      </c>
      <c r="W42" s="58"/>
      <c r="X42" s="54" t="str">
        <f t="shared" si="4"/>
        <v/>
      </c>
    </row>
    <row r="43" spans="1:43" ht="15.6" x14ac:dyDescent="0.25">
      <c r="A43" s="56" t="str">
        <f>IF(B43="","",MAX($A$16:A42)+1)</f>
        <v/>
      </c>
      <c r="B43" s="57" t="str">
        <f>IFERROR(INDEX('Source Data'!C:C,MATCH(ROW(A27),'Source Data'!A:A,0)),"")</f>
        <v/>
      </c>
      <c r="C43" s="58" t="str">
        <f>IF($B43="","",IF($B43="Grand Total",SUM(C$17:C42),SUMIFS('Source Data'!$K:$K,'Source Data'!$J:$J,'Funding Chart'!C$16,'Source Data'!$C:$C,TRIM('Funding Chart'!$B43))))</f>
        <v/>
      </c>
      <c r="D43" s="58" t="str">
        <f>IF($B43="","",IF($B43="Grand Total",SUM(D$17:D42),SUMIFS('Source Data'!$K:$K,'Source Data'!$J:$J,'Funding Chart'!D$16,'Source Data'!$C:$C,TRIM('Funding Chart'!$B43))))</f>
        <v/>
      </c>
      <c r="E43" s="53" t="str">
        <f t="shared" si="0"/>
        <v/>
      </c>
      <c r="F43" s="58"/>
      <c r="G43" s="58" t="str">
        <f>IF($B43="","",IF($B43="Grand Total",SUM(G$17:G42),SUMIFS('Source Data'!$K:$K,'Source Data'!$J:$J,'Funding Chart'!G$16,'Source Data'!$C:$C,TRIM('Funding Chart'!$B43))))</f>
        <v/>
      </c>
      <c r="H43" s="58" t="str">
        <f>IF($B43="","",IF($B43="Grand Total",SUM(H$17:H42),SUMIFS('Source Data'!$K:$K,'Source Data'!$J:$J,'Funding Chart'!H$16,'Source Data'!$C:$C,TRIM('Funding Chart'!$B43))))</f>
        <v/>
      </c>
      <c r="I43" s="53" t="str">
        <f t="shared" si="1"/>
        <v/>
      </c>
      <c r="J43" s="58"/>
      <c r="K43" s="58" t="str">
        <f>IF($B43="","",IF($B43="Grand Total",SUM(K$17:K42),SUMIFS('Source Data'!$K:$K,'Source Data'!$J:$J,'Funding Chart'!K$16,'Source Data'!$C:$C,TRIM('Funding Chart'!$B43))))</f>
        <v/>
      </c>
      <c r="L43" s="58" t="str">
        <f>IF($B43="","",IF($B43="Grand Total",SUM(L$17:L42),SUMIFS('Source Data'!$K:$K,'Source Data'!$J:$J,'Funding Chart'!L$16,'Source Data'!$C:$C,TRIM('Funding Chart'!$B43))))</f>
        <v/>
      </c>
      <c r="M43" s="58" t="str">
        <f>IF($B43="","",IF($B43="Grand Total",SUM(M$17:M42),SUMIFS('Source Data'!$K:$K,'Source Data'!$J:$J,'Funding Chart'!M$16,'Source Data'!$C:$C,TRIM('Funding Chart'!$B43))))</f>
        <v/>
      </c>
      <c r="N43" s="58" t="str">
        <f>IF($B43="","",IF($B43="Grand Total",SUM(N$17:N42),SUMIFS('Source Data'!$K:$K,'Source Data'!$J:$J,'Funding Chart'!N$16,'Source Data'!$C:$C,TRIM('Funding Chart'!$B43))))</f>
        <v/>
      </c>
      <c r="O43" s="53" t="str">
        <f t="shared" si="2"/>
        <v/>
      </c>
      <c r="P43" s="58"/>
      <c r="Q43" s="58" t="str">
        <f>IF($B43="","",IF($B43="Grand Total",SUM(Q$17:Q42),SUMIFS('Source Data'!$K:$K,'Source Data'!$J:$J,'Funding Chart'!Q$16,'Source Data'!$C:$C,TRIM('Funding Chart'!$B43))))</f>
        <v/>
      </c>
      <c r="R43" s="58" t="str">
        <f>IF($B43="","",IF($B43="Grand Total",SUM(R$17:R42),SUMIFS('Source Data'!$K:$K,'Source Data'!$J:$J,'Funding Chart'!R$16,'Source Data'!$C:$C,TRIM('Funding Chart'!$B43))))</f>
        <v/>
      </c>
      <c r="S43" s="58" t="str">
        <f>IF($B43="","",IF($B43="Grand Total",SUM(S$17:S42),SUMIFS('Source Data'!$K:$K,'Source Data'!$J:$J,'Funding Chart'!S$16,'Source Data'!$C:$C,TRIM('Funding Chart'!$B43))))</f>
        <v/>
      </c>
      <c r="T43" s="58" t="str">
        <f>IF($B43="","",IF($B43="Grand Total",SUM(T$17:T42),SUMIFS('Source Data'!$K:$K,'Source Data'!$J:$J,'Funding Chart'!T$16,'Source Data'!$C:$C,TRIM('Funding Chart'!$B43))))</f>
        <v/>
      </c>
      <c r="U43" s="58" t="str">
        <f>IF($B43="","",IF($B43="Grand Total",SUM(U$17:U42),SUMIFS('Source Data'!$K:$K,'Source Data'!$J:$J,'Funding Chart'!U$16,'Source Data'!$C:$C,TRIM('Funding Chart'!$B43))))</f>
        <v/>
      </c>
      <c r="V43" s="53" t="str">
        <f t="shared" si="3"/>
        <v/>
      </c>
      <c r="W43" s="58"/>
      <c r="X43" s="54" t="str">
        <f t="shared" si="4"/>
        <v/>
      </c>
    </row>
    <row r="44" spans="1:43" ht="15.6" x14ac:dyDescent="0.25">
      <c r="A44" s="56" t="str">
        <f>IF(B44="","",MAX($A$16:A43)+1)</f>
        <v/>
      </c>
      <c r="B44" s="57" t="str">
        <f>IFERROR(INDEX('Source Data'!C:C,MATCH(ROW(A28),'Source Data'!A:A,0)),"")</f>
        <v/>
      </c>
      <c r="C44" s="58" t="str">
        <f>IF($B44="","",IF($B44="Grand Total",SUM(C$17:C43),SUMIFS('Source Data'!$K:$K,'Source Data'!$J:$J,'Funding Chart'!C$16,'Source Data'!$C:$C,TRIM('Funding Chart'!$B44))))</f>
        <v/>
      </c>
      <c r="D44" s="58" t="str">
        <f>IF($B44="","",IF($B44="Grand Total",SUM(D$17:D43),SUMIFS('Source Data'!$K:$K,'Source Data'!$J:$J,'Funding Chart'!D$16,'Source Data'!$C:$C,TRIM('Funding Chart'!$B44))))</f>
        <v/>
      </c>
      <c r="E44" s="53" t="str">
        <f t="shared" si="0"/>
        <v/>
      </c>
      <c r="F44" s="58"/>
      <c r="G44" s="58" t="str">
        <f>IF($B44="","",IF($B44="Grand Total",SUM(G$17:G43),SUMIFS('Source Data'!$K:$K,'Source Data'!$J:$J,'Funding Chart'!G$16,'Source Data'!$C:$C,TRIM('Funding Chart'!$B44))))</f>
        <v/>
      </c>
      <c r="H44" s="58" t="str">
        <f>IF($B44="","",IF($B44="Grand Total",SUM(H$17:H43),SUMIFS('Source Data'!$K:$K,'Source Data'!$J:$J,'Funding Chart'!H$16,'Source Data'!$C:$C,TRIM('Funding Chart'!$B44))))</f>
        <v/>
      </c>
      <c r="I44" s="53" t="str">
        <f t="shared" si="1"/>
        <v/>
      </c>
      <c r="J44" s="58"/>
      <c r="K44" s="58" t="str">
        <f>IF($B44="","",IF($B44="Grand Total",SUM(K$17:K43),SUMIFS('Source Data'!$K:$K,'Source Data'!$J:$J,'Funding Chart'!K$16,'Source Data'!$C:$C,TRIM('Funding Chart'!$B44))))</f>
        <v/>
      </c>
      <c r="L44" s="58" t="str">
        <f>IF($B44="","",IF($B44="Grand Total",SUM(L$17:L43),SUMIFS('Source Data'!$K:$K,'Source Data'!$J:$J,'Funding Chart'!L$16,'Source Data'!$C:$C,TRIM('Funding Chart'!$B44))))</f>
        <v/>
      </c>
      <c r="M44" s="58" t="str">
        <f>IF($B44="","",IF($B44="Grand Total",SUM(M$17:M43),SUMIFS('Source Data'!$K:$K,'Source Data'!$J:$J,'Funding Chart'!M$16,'Source Data'!$C:$C,TRIM('Funding Chart'!$B44))))</f>
        <v/>
      </c>
      <c r="N44" s="58" t="str">
        <f>IF($B44="","",IF($B44="Grand Total",SUM(N$17:N43),SUMIFS('Source Data'!$K:$K,'Source Data'!$J:$J,'Funding Chart'!N$16,'Source Data'!$C:$C,TRIM('Funding Chart'!$B44))))</f>
        <v/>
      </c>
      <c r="O44" s="53" t="str">
        <f t="shared" si="2"/>
        <v/>
      </c>
      <c r="P44" s="58"/>
      <c r="Q44" s="58" t="str">
        <f>IF($B44="","",IF($B44="Grand Total",SUM(Q$17:Q43),SUMIFS('Source Data'!$K:$K,'Source Data'!$J:$J,'Funding Chart'!Q$16,'Source Data'!$C:$C,TRIM('Funding Chart'!$B44))))</f>
        <v/>
      </c>
      <c r="R44" s="58" t="str">
        <f>IF($B44="","",IF($B44="Grand Total",SUM(R$17:R43),SUMIFS('Source Data'!$K:$K,'Source Data'!$J:$J,'Funding Chart'!R$16,'Source Data'!$C:$C,TRIM('Funding Chart'!$B44))))</f>
        <v/>
      </c>
      <c r="S44" s="58" t="str">
        <f>IF($B44="","",IF($B44="Grand Total",SUM(S$17:S43),SUMIFS('Source Data'!$K:$K,'Source Data'!$J:$J,'Funding Chart'!S$16,'Source Data'!$C:$C,TRIM('Funding Chart'!$B44))))</f>
        <v/>
      </c>
      <c r="T44" s="58" t="str">
        <f>IF($B44="","",IF($B44="Grand Total",SUM(T$17:T43),SUMIFS('Source Data'!$K:$K,'Source Data'!$J:$J,'Funding Chart'!T$16,'Source Data'!$C:$C,TRIM('Funding Chart'!$B44))))</f>
        <v/>
      </c>
      <c r="U44" s="58" t="str">
        <f>IF($B44="","",IF($B44="Grand Total",SUM(U$17:U43),SUMIFS('Source Data'!$K:$K,'Source Data'!$J:$J,'Funding Chart'!U$16,'Source Data'!$C:$C,TRIM('Funding Chart'!$B44))))</f>
        <v/>
      </c>
      <c r="V44" s="53" t="str">
        <f t="shared" si="3"/>
        <v/>
      </c>
      <c r="W44" s="58"/>
      <c r="X44" s="54" t="str">
        <f t="shared" si="4"/>
        <v/>
      </c>
    </row>
    <row r="45" spans="1:43" ht="15.6" x14ac:dyDescent="0.25">
      <c r="A45" s="56" t="str">
        <f>IF(B45="","",MAX($A$16:A44)+1)</f>
        <v/>
      </c>
      <c r="B45" s="57" t="str">
        <f>IFERROR(INDEX('Source Data'!C:C,MATCH(ROW(A29),'Source Data'!A:A,0)),"")</f>
        <v/>
      </c>
      <c r="C45" s="58" t="str">
        <f>IF($B45="","",IF($B45="Grand Total",SUM(C$17:C44),SUMIFS('Source Data'!$K:$K,'Source Data'!$J:$J,'Funding Chart'!C$16,'Source Data'!$C:$C,TRIM('Funding Chart'!$B45))))</f>
        <v/>
      </c>
      <c r="D45" s="58" t="str">
        <f>IF($B45="","",IF($B45="Grand Total",SUM(D$17:D44),SUMIFS('Source Data'!$K:$K,'Source Data'!$J:$J,'Funding Chart'!D$16,'Source Data'!$C:$C,TRIM('Funding Chart'!$B45))))</f>
        <v/>
      </c>
      <c r="E45" s="53" t="str">
        <f t="shared" si="0"/>
        <v/>
      </c>
      <c r="F45" s="58"/>
      <c r="G45" s="58" t="str">
        <f>IF($B45="","",IF($B45="Grand Total",SUM(G$17:G44),SUMIFS('Source Data'!$K:$K,'Source Data'!$J:$J,'Funding Chart'!G$16,'Source Data'!$C:$C,TRIM('Funding Chart'!$B45))))</f>
        <v/>
      </c>
      <c r="H45" s="58" t="str">
        <f>IF($B45="","",IF($B45="Grand Total",SUM(H$17:H44),SUMIFS('Source Data'!$K:$K,'Source Data'!$J:$J,'Funding Chart'!H$16,'Source Data'!$C:$C,TRIM('Funding Chart'!$B45))))</f>
        <v/>
      </c>
      <c r="I45" s="53" t="str">
        <f t="shared" si="1"/>
        <v/>
      </c>
      <c r="J45" s="58"/>
      <c r="K45" s="58" t="str">
        <f>IF($B45="","",IF($B45="Grand Total",SUM(K$17:K44),SUMIFS('Source Data'!$K:$K,'Source Data'!$J:$J,'Funding Chart'!K$16,'Source Data'!$C:$C,TRIM('Funding Chart'!$B45))))</f>
        <v/>
      </c>
      <c r="L45" s="58" t="str">
        <f>IF($B45="","",IF($B45="Grand Total",SUM(L$17:L44),SUMIFS('Source Data'!$K:$K,'Source Data'!$J:$J,'Funding Chart'!L$16,'Source Data'!$C:$C,TRIM('Funding Chart'!$B45))))</f>
        <v/>
      </c>
      <c r="M45" s="58" t="str">
        <f>IF($B45="","",IF($B45="Grand Total",SUM(M$17:M44),SUMIFS('Source Data'!$K:$K,'Source Data'!$J:$J,'Funding Chart'!M$16,'Source Data'!$C:$C,TRIM('Funding Chart'!$B45))))</f>
        <v/>
      </c>
      <c r="N45" s="58" t="str">
        <f>IF($B45="","",IF($B45="Grand Total",SUM(N$17:N44),SUMIFS('Source Data'!$K:$K,'Source Data'!$J:$J,'Funding Chart'!N$16,'Source Data'!$C:$C,TRIM('Funding Chart'!$B45))))</f>
        <v/>
      </c>
      <c r="O45" s="53" t="str">
        <f t="shared" si="2"/>
        <v/>
      </c>
      <c r="P45" s="58"/>
      <c r="Q45" s="58" t="str">
        <f>IF($B45="","",IF($B45="Grand Total",SUM(Q$17:Q44),SUMIFS('Source Data'!$K:$K,'Source Data'!$J:$J,'Funding Chart'!Q$16,'Source Data'!$C:$C,TRIM('Funding Chart'!$B45))))</f>
        <v/>
      </c>
      <c r="R45" s="58" t="str">
        <f>IF($B45="","",IF($B45="Grand Total",SUM(R$17:R44),SUMIFS('Source Data'!$K:$K,'Source Data'!$J:$J,'Funding Chart'!R$16,'Source Data'!$C:$C,TRIM('Funding Chart'!$B45))))</f>
        <v/>
      </c>
      <c r="S45" s="58" t="str">
        <f>IF($B45="","",IF($B45="Grand Total",SUM(S$17:S44),SUMIFS('Source Data'!$K:$K,'Source Data'!$J:$J,'Funding Chart'!S$16,'Source Data'!$C:$C,TRIM('Funding Chart'!$B45))))</f>
        <v/>
      </c>
      <c r="T45" s="58" t="str">
        <f>IF($B45="","",IF($B45="Grand Total",SUM(T$17:T44),SUMIFS('Source Data'!$K:$K,'Source Data'!$J:$J,'Funding Chart'!T$16,'Source Data'!$C:$C,TRIM('Funding Chart'!$B45))))</f>
        <v/>
      </c>
      <c r="U45" s="58" t="str">
        <f>IF($B45="","",IF($B45="Grand Total",SUM(U$17:U44),SUMIFS('Source Data'!$K:$K,'Source Data'!$J:$J,'Funding Chart'!U$16,'Source Data'!$C:$C,TRIM('Funding Chart'!$B45))))</f>
        <v/>
      </c>
      <c r="V45" s="53" t="str">
        <f t="shared" si="3"/>
        <v/>
      </c>
      <c r="W45" s="58"/>
      <c r="X45" s="54" t="str">
        <f t="shared" si="4"/>
        <v/>
      </c>
    </row>
    <row r="46" spans="1:43" ht="15.6" x14ac:dyDescent="0.25">
      <c r="A46" s="56" t="str">
        <f>IF(B46="","",MAX($A$16:A45)+1)</f>
        <v/>
      </c>
      <c r="B46" s="57" t="str">
        <f>IFERROR(INDEX('Source Data'!C:C,MATCH(ROW(A30),'Source Data'!A:A,0)),"")</f>
        <v/>
      </c>
      <c r="C46" s="58" t="str">
        <f>IF($B46="","",IF($B46="Grand Total",SUM(C$17:C45),SUMIFS('Source Data'!$K:$K,'Source Data'!$J:$J,'Funding Chart'!C$16,'Source Data'!$C:$C,TRIM('Funding Chart'!$B46))))</f>
        <v/>
      </c>
      <c r="D46" s="58" t="str">
        <f>IF($B46="","",IF($B46="Grand Total",SUM(D$17:D45),SUMIFS('Source Data'!$K:$K,'Source Data'!$J:$J,'Funding Chart'!D$16,'Source Data'!$C:$C,TRIM('Funding Chart'!$B46))))</f>
        <v/>
      </c>
      <c r="E46" s="53" t="str">
        <f t="shared" si="0"/>
        <v/>
      </c>
      <c r="F46" s="58"/>
      <c r="G46" s="58" t="str">
        <f>IF($B46="","",IF($B46="Grand Total",SUM(G$17:G45),SUMIFS('Source Data'!$K:$K,'Source Data'!$J:$J,'Funding Chart'!G$16,'Source Data'!$C:$C,TRIM('Funding Chart'!$B46))))</f>
        <v/>
      </c>
      <c r="H46" s="58" t="str">
        <f>IF($B46="","",IF($B46="Grand Total",SUM(H$17:H45),SUMIFS('Source Data'!$K:$K,'Source Data'!$J:$J,'Funding Chart'!H$16,'Source Data'!$C:$C,TRIM('Funding Chart'!$B46))))</f>
        <v/>
      </c>
      <c r="I46" s="53" t="str">
        <f t="shared" si="1"/>
        <v/>
      </c>
      <c r="J46" s="58"/>
      <c r="K46" s="58" t="str">
        <f>IF($B46="","",IF($B46="Grand Total",SUM(K$17:K45),SUMIFS('Source Data'!$K:$K,'Source Data'!$J:$J,'Funding Chart'!K$16,'Source Data'!$C:$C,TRIM('Funding Chart'!$B46))))</f>
        <v/>
      </c>
      <c r="L46" s="58" t="str">
        <f>IF($B46="","",IF($B46="Grand Total",SUM(L$17:L45),SUMIFS('Source Data'!$K:$K,'Source Data'!$J:$J,'Funding Chart'!L$16,'Source Data'!$C:$C,TRIM('Funding Chart'!$B46))))</f>
        <v/>
      </c>
      <c r="M46" s="58" t="str">
        <f>IF($B46="","",IF($B46="Grand Total",SUM(M$17:M45),SUMIFS('Source Data'!$K:$K,'Source Data'!$J:$J,'Funding Chart'!M$16,'Source Data'!$C:$C,TRIM('Funding Chart'!$B46))))</f>
        <v/>
      </c>
      <c r="N46" s="58" t="str">
        <f>IF($B46="","",IF($B46="Grand Total",SUM(N$17:N45),SUMIFS('Source Data'!$K:$K,'Source Data'!$J:$J,'Funding Chart'!N$16,'Source Data'!$C:$C,TRIM('Funding Chart'!$B46))))</f>
        <v/>
      </c>
      <c r="O46" s="53" t="str">
        <f t="shared" si="2"/>
        <v/>
      </c>
      <c r="P46" s="58"/>
      <c r="Q46" s="58" t="str">
        <f>IF($B46="","",IF($B46="Grand Total",SUM(Q$17:Q45),SUMIFS('Source Data'!$K:$K,'Source Data'!$J:$J,'Funding Chart'!Q$16,'Source Data'!$C:$C,TRIM('Funding Chart'!$B46))))</f>
        <v/>
      </c>
      <c r="R46" s="58" t="str">
        <f>IF($B46="","",IF($B46="Grand Total",SUM(R$17:R45),SUMIFS('Source Data'!$K:$K,'Source Data'!$J:$J,'Funding Chart'!R$16,'Source Data'!$C:$C,TRIM('Funding Chart'!$B46))))</f>
        <v/>
      </c>
      <c r="S46" s="58" t="str">
        <f>IF($B46="","",IF($B46="Grand Total",SUM(S$17:S45),SUMIFS('Source Data'!$K:$K,'Source Data'!$J:$J,'Funding Chart'!S$16,'Source Data'!$C:$C,TRIM('Funding Chart'!$B46))))</f>
        <v/>
      </c>
      <c r="T46" s="58" t="str">
        <f>IF($B46="","",IF($B46="Grand Total",SUM(T$17:T45),SUMIFS('Source Data'!$K:$K,'Source Data'!$J:$J,'Funding Chart'!T$16,'Source Data'!$C:$C,TRIM('Funding Chart'!$B46))))</f>
        <v/>
      </c>
      <c r="U46" s="58" t="str">
        <f>IF($B46="","",IF($B46="Grand Total",SUM(U$17:U45),SUMIFS('Source Data'!$K:$K,'Source Data'!$J:$J,'Funding Chart'!U$16,'Source Data'!$C:$C,TRIM('Funding Chart'!$B46))))</f>
        <v/>
      </c>
      <c r="V46" s="53" t="str">
        <f t="shared" si="3"/>
        <v/>
      </c>
      <c r="W46" s="58"/>
      <c r="X46" s="54" t="str">
        <f t="shared" si="4"/>
        <v/>
      </c>
    </row>
    <row r="47" spans="1:43" ht="15.6" x14ac:dyDescent="0.25">
      <c r="A47" s="56" t="str">
        <f>IF(B47="","",MAX($A$16:A46)+1)</f>
        <v/>
      </c>
      <c r="B47" s="57" t="str">
        <f>IFERROR(INDEX('Source Data'!C:C,MATCH(ROW(A31),'Source Data'!A:A,0)),"")</f>
        <v/>
      </c>
      <c r="C47" s="58" t="str">
        <f>IF($B47="","",IF($B47="Grand Total",SUM(C$17:C46),SUMIFS('Source Data'!$K:$K,'Source Data'!$J:$J,'Funding Chart'!C$16,'Source Data'!$C:$C,TRIM('Funding Chart'!$B47))))</f>
        <v/>
      </c>
      <c r="D47" s="58" t="str">
        <f>IF($B47="","",IF($B47="Grand Total",SUM(D$17:D46),SUMIFS('Source Data'!$K:$K,'Source Data'!$J:$J,'Funding Chart'!D$16,'Source Data'!$C:$C,TRIM('Funding Chart'!$B47))))</f>
        <v/>
      </c>
      <c r="E47" s="53" t="str">
        <f t="shared" si="0"/>
        <v/>
      </c>
      <c r="F47" s="58"/>
      <c r="G47" s="58" t="str">
        <f>IF($B47="","",IF($B47="Grand Total",SUM(G$17:G46),SUMIFS('Source Data'!$K:$K,'Source Data'!$J:$J,'Funding Chart'!G$16,'Source Data'!$C:$C,TRIM('Funding Chart'!$B47))))</f>
        <v/>
      </c>
      <c r="H47" s="58" t="str">
        <f>IF($B47="","",IF($B47="Grand Total",SUM(H$17:H46),SUMIFS('Source Data'!$K:$K,'Source Data'!$J:$J,'Funding Chart'!H$16,'Source Data'!$C:$C,TRIM('Funding Chart'!$B47))))</f>
        <v/>
      </c>
      <c r="I47" s="53" t="str">
        <f t="shared" si="1"/>
        <v/>
      </c>
      <c r="J47" s="58"/>
      <c r="K47" s="58" t="str">
        <f>IF($B47="","",IF($B47="Grand Total",SUM(K$17:K46),SUMIFS('Source Data'!$K:$K,'Source Data'!$J:$J,'Funding Chart'!K$16,'Source Data'!$C:$C,TRIM('Funding Chart'!$B47))))</f>
        <v/>
      </c>
      <c r="L47" s="58" t="str">
        <f>IF($B47="","",IF($B47="Grand Total",SUM(L$17:L46),SUMIFS('Source Data'!$K:$K,'Source Data'!$J:$J,'Funding Chart'!L$16,'Source Data'!$C:$C,TRIM('Funding Chart'!$B47))))</f>
        <v/>
      </c>
      <c r="M47" s="58" t="str">
        <f>IF($B47="","",IF($B47="Grand Total",SUM(M$17:M46),SUMIFS('Source Data'!$K:$K,'Source Data'!$J:$J,'Funding Chart'!M$16,'Source Data'!$C:$C,TRIM('Funding Chart'!$B47))))</f>
        <v/>
      </c>
      <c r="N47" s="58" t="str">
        <f>IF($B47="","",IF($B47="Grand Total",SUM(N$17:N46),SUMIFS('Source Data'!$K:$K,'Source Data'!$J:$J,'Funding Chart'!N$16,'Source Data'!$C:$C,TRIM('Funding Chart'!$B47))))</f>
        <v/>
      </c>
      <c r="O47" s="53" t="str">
        <f t="shared" si="2"/>
        <v/>
      </c>
      <c r="P47" s="58"/>
      <c r="Q47" s="58" t="str">
        <f>IF($B47="","",IF($B47="Grand Total",SUM(Q$17:Q46),SUMIFS('Source Data'!$K:$K,'Source Data'!$J:$J,'Funding Chart'!Q$16,'Source Data'!$C:$C,TRIM('Funding Chart'!$B47))))</f>
        <v/>
      </c>
      <c r="R47" s="58" t="str">
        <f>IF($B47="","",IF($B47="Grand Total",SUM(R$17:R46),SUMIFS('Source Data'!$K:$K,'Source Data'!$J:$J,'Funding Chart'!R$16,'Source Data'!$C:$C,TRIM('Funding Chart'!$B47))))</f>
        <v/>
      </c>
      <c r="S47" s="58" t="str">
        <f>IF($B47="","",IF($B47="Grand Total",SUM(S$17:S46),SUMIFS('Source Data'!$K:$K,'Source Data'!$J:$J,'Funding Chart'!S$16,'Source Data'!$C:$C,TRIM('Funding Chart'!$B47))))</f>
        <v/>
      </c>
      <c r="T47" s="58" t="str">
        <f>IF($B47="","",IF($B47="Grand Total",SUM(T$17:T46),SUMIFS('Source Data'!$K:$K,'Source Data'!$J:$J,'Funding Chart'!T$16,'Source Data'!$C:$C,TRIM('Funding Chart'!$B47))))</f>
        <v/>
      </c>
      <c r="U47" s="58" t="str">
        <f>IF($B47="","",IF($B47="Grand Total",SUM(U$17:U46),SUMIFS('Source Data'!$K:$K,'Source Data'!$J:$J,'Funding Chart'!U$16,'Source Data'!$C:$C,TRIM('Funding Chart'!$B47))))</f>
        <v/>
      </c>
      <c r="V47" s="53" t="str">
        <f t="shared" si="3"/>
        <v/>
      </c>
      <c r="W47" s="58"/>
      <c r="X47" s="54" t="str">
        <f t="shared" si="4"/>
        <v/>
      </c>
    </row>
    <row r="48" spans="1:43" ht="15.6" x14ac:dyDescent="0.25">
      <c r="A48" s="56" t="str">
        <f>IF(B48="","",MAX($A$16:A47)+1)</f>
        <v/>
      </c>
      <c r="B48" s="57" t="str">
        <f>IFERROR(INDEX('Source Data'!C:C,MATCH(ROW(A32),'Source Data'!A:A,0)),"")</f>
        <v/>
      </c>
      <c r="C48" s="58" t="str">
        <f>IF($B48="","",IF($B48="Grand Total",SUM(C$17:C47),SUMIFS('Source Data'!$K:$K,'Source Data'!$J:$J,'Funding Chart'!C$16,'Source Data'!$C:$C,TRIM('Funding Chart'!$B48))))</f>
        <v/>
      </c>
      <c r="D48" s="58" t="str">
        <f>IF($B48="","",IF($B48="Grand Total",SUM(D$17:D47),SUMIFS('Source Data'!$K:$K,'Source Data'!$J:$J,'Funding Chart'!D$16,'Source Data'!$C:$C,TRIM('Funding Chart'!$B48))))</f>
        <v/>
      </c>
      <c r="E48" s="53" t="str">
        <f t="shared" si="0"/>
        <v/>
      </c>
      <c r="F48" s="58"/>
      <c r="G48" s="58" t="str">
        <f>IF($B48="","",IF($B48="Grand Total",SUM(G$17:G47),SUMIFS('Source Data'!$K:$K,'Source Data'!$J:$J,'Funding Chart'!G$16,'Source Data'!$C:$C,TRIM('Funding Chart'!$B48))))</f>
        <v/>
      </c>
      <c r="H48" s="58" t="str">
        <f>IF($B48="","",IF($B48="Grand Total",SUM(H$17:H47),SUMIFS('Source Data'!$K:$K,'Source Data'!$J:$J,'Funding Chart'!H$16,'Source Data'!$C:$C,TRIM('Funding Chart'!$B48))))</f>
        <v/>
      </c>
      <c r="I48" s="53" t="str">
        <f t="shared" si="1"/>
        <v/>
      </c>
      <c r="J48" s="58"/>
      <c r="K48" s="58" t="str">
        <f>IF($B48="","",IF($B48="Grand Total",SUM(K$17:K47),SUMIFS('Source Data'!$K:$K,'Source Data'!$J:$J,'Funding Chart'!K$16,'Source Data'!$C:$C,TRIM('Funding Chart'!$B48))))</f>
        <v/>
      </c>
      <c r="L48" s="58" t="str">
        <f>IF($B48="","",IF($B48="Grand Total",SUM(L$17:L47),SUMIFS('Source Data'!$K:$K,'Source Data'!$J:$J,'Funding Chart'!L$16,'Source Data'!$C:$C,TRIM('Funding Chart'!$B48))))</f>
        <v/>
      </c>
      <c r="M48" s="58" t="str">
        <f>IF($B48="","",IF($B48="Grand Total",SUM(M$17:M47),SUMIFS('Source Data'!$K:$K,'Source Data'!$J:$J,'Funding Chart'!M$16,'Source Data'!$C:$C,TRIM('Funding Chart'!$B48))))</f>
        <v/>
      </c>
      <c r="N48" s="58" t="str">
        <f>IF($B48="","",IF($B48="Grand Total",SUM(N$17:N47),SUMIFS('Source Data'!$K:$K,'Source Data'!$J:$J,'Funding Chart'!N$16,'Source Data'!$C:$C,TRIM('Funding Chart'!$B48))))</f>
        <v/>
      </c>
      <c r="O48" s="53" t="str">
        <f t="shared" si="2"/>
        <v/>
      </c>
      <c r="P48" s="58"/>
      <c r="Q48" s="58" t="str">
        <f>IF($B48="","",IF($B48="Grand Total",SUM(Q$17:Q47),SUMIFS('Source Data'!$K:$K,'Source Data'!$J:$J,'Funding Chart'!Q$16,'Source Data'!$C:$C,TRIM('Funding Chart'!$B48))))</f>
        <v/>
      </c>
      <c r="R48" s="58" t="str">
        <f>IF($B48="","",IF($B48="Grand Total",SUM(R$17:R47),SUMIFS('Source Data'!$K:$K,'Source Data'!$J:$J,'Funding Chart'!R$16,'Source Data'!$C:$C,TRIM('Funding Chart'!$B48))))</f>
        <v/>
      </c>
      <c r="S48" s="58" t="str">
        <f>IF($B48="","",IF($B48="Grand Total",SUM(S$17:S47),SUMIFS('Source Data'!$K:$K,'Source Data'!$J:$J,'Funding Chart'!S$16,'Source Data'!$C:$C,TRIM('Funding Chart'!$B48))))</f>
        <v/>
      </c>
      <c r="T48" s="58" t="str">
        <f>IF($B48="","",IF($B48="Grand Total",SUM(T$17:T47),SUMIFS('Source Data'!$K:$K,'Source Data'!$J:$J,'Funding Chart'!T$16,'Source Data'!$C:$C,TRIM('Funding Chart'!$B48))))</f>
        <v/>
      </c>
      <c r="U48" s="58" t="str">
        <f>IF($B48="","",IF($B48="Grand Total",SUM(U$17:U47),SUMIFS('Source Data'!$K:$K,'Source Data'!$J:$J,'Funding Chart'!U$16,'Source Data'!$C:$C,TRIM('Funding Chart'!$B48))))</f>
        <v/>
      </c>
      <c r="V48" s="53" t="str">
        <f t="shared" si="3"/>
        <v/>
      </c>
      <c r="W48" s="58"/>
      <c r="X48" s="54" t="str">
        <f t="shared" si="4"/>
        <v/>
      </c>
    </row>
    <row r="49" spans="1:24" ht="15.6" x14ac:dyDescent="0.25">
      <c r="A49" s="56" t="str">
        <f>IF(B49="","",MAX($A$16:A48)+1)</f>
        <v/>
      </c>
      <c r="B49" s="57" t="str">
        <f>IFERROR(INDEX('Source Data'!C:C,MATCH(ROW(A33),'Source Data'!A:A,0)),"")</f>
        <v/>
      </c>
      <c r="C49" s="58" t="str">
        <f>IF($B49="","",IF($B49="Grand Total",SUM(C$17:C48),SUMIFS('Source Data'!$K:$K,'Source Data'!$J:$J,'Funding Chart'!C$16,'Source Data'!$C:$C,TRIM('Funding Chart'!$B49))))</f>
        <v/>
      </c>
      <c r="D49" s="58" t="str">
        <f>IF($B49="","",IF($B49="Grand Total",SUM(D$17:D48),SUMIFS('Source Data'!$K:$K,'Source Data'!$J:$J,'Funding Chart'!D$16,'Source Data'!$C:$C,TRIM('Funding Chart'!$B49))))</f>
        <v/>
      </c>
      <c r="E49" s="53" t="str">
        <f t="shared" si="0"/>
        <v/>
      </c>
      <c r="F49" s="58"/>
      <c r="G49" s="58" t="str">
        <f>IF($B49="","",IF($B49="Grand Total",SUM(G$17:G48),SUMIFS('Source Data'!$K:$K,'Source Data'!$J:$J,'Funding Chart'!G$16,'Source Data'!$C:$C,TRIM('Funding Chart'!$B49))))</f>
        <v/>
      </c>
      <c r="H49" s="58" t="str">
        <f>IF($B49="","",IF($B49="Grand Total",SUM(H$17:H48),SUMIFS('Source Data'!$K:$K,'Source Data'!$J:$J,'Funding Chart'!H$16,'Source Data'!$C:$C,TRIM('Funding Chart'!$B49))))</f>
        <v/>
      </c>
      <c r="I49" s="53" t="str">
        <f t="shared" si="1"/>
        <v/>
      </c>
      <c r="J49" s="58"/>
      <c r="K49" s="58" t="str">
        <f>IF($B49="","",IF($B49="Grand Total",SUM(K$17:K48),SUMIFS('Source Data'!$K:$K,'Source Data'!$J:$J,'Funding Chart'!K$16,'Source Data'!$C:$C,TRIM('Funding Chart'!$B49))))</f>
        <v/>
      </c>
      <c r="L49" s="58" t="str">
        <f>IF($B49="","",IF($B49="Grand Total",SUM(L$17:L48),SUMIFS('Source Data'!$K:$K,'Source Data'!$J:$J,'Funding Chart'!L$16,'Source Data'!$C:$C,TRIM('Funding Chart'!$B49))))</f>
        <v/>
      </c>
      <c r="M49" s="58" t="str">
        <f>IF($B49="","",IF($B49="Grand Total",SUM(M$17:M48),SUMIFS('Source Data'!$K:$K,'Source Data'!$J:$J,'Funding Chart'!M$16,'Source Data'!$C:$C,TRIM('Funding Chart'!$B49))))</f>
        <v/>
      </c>
      <c r="N49" s="58" t="str">
        <f>IF($B49="","",IF($B49="Grand Total",SUM(N$17:N48),SUMIFS('Source Data'!$K:$K,'Source Data'!$J:$J,'Funding Chart'!N$16,'Source Data'!$C:$C,TRIM('Funding Chart'!$B49))))</f>
        <v/>
      </c>
      <c r="O49" s="53" t="str">
        <f t="shared" si="2"/>
        <v/>
      </c>
      <c r="P49" s="58"/>
      <c r="Q49" s="58" t="str">
        <f>IF($B49="","",IF($B49="Grand Total",SUM(Q$17:Q48),SUMIFS('Source Data'!$K:$K,'Source Data'!$J:$J,'Funding Chart'!Q$16,'Source Data'!$C:$C,TRIM('Funding Chart'!$B49))))</f>
        <v/>
      </c>
      <c r="R49" s="58" t="str">
        <f>IF($B49="","",IF($B49="Grand Total",SUM(R$17:R48),SUMIFS('Source Data'!$K:$K,'Source Data'!$J:$J,'Funding Chart'!R$16,'Source Data'!$C:$C,TRIM('Funding Chart'!$B49))))</f>
        <v/>
      </c>
      <c r="S49" s="58" t="str">
        <f>IF($B49="","",IF($B49="Grand Total",SUM(S$17:S48),SUMIFS('Source Data'!$K:$K,'Source Data'!$J:$J,'Funding Chart'!S$16,'Source Data'!$C:$C,TRIM('Funding Chart'!$B49))))</f>
        <v/>
      </c>
      <c r="T49" s="58" t="str">
        <f>IF($B49="","",IF($B49="Grand Total",SUM(T$17:T48),SUMIFS('Source Data'!$K:$K,'Source Data'!$J:$J,'Funding Chart'!T$16,'Source Data'!$C:$C,TRIM('Funding Chart'!$B49))))</f>
        <v/>
      </c>
      <c r="U49" s="58" t="str">
        <f>IF($B49="","",IF($B49="Grand Total",SUM(U$17:U48),SUMIFS('Source Data'!$K:$K,'Source Data'!$J:$J,'Funding Chart'!U$16,'Source Data'!$C:$C,TRIM('Funding Chart'!$B49))))</f>
        <v/>
      </c>
      <c r="V49" s="53" t="str">
        <f t="shared" si="3"/>
        <v/>
      </c>
      <c r="W49" s="58"/>
      <c r="X49" s="54" t="str">
        <f t="shared" si="4"/>
        <v/>
      </c>
    </row>
    <row r="50" spans="1:24" ht="15.6" x14ac:dyDescent="0.25">
      <c r="A50" s="56" t="str">
        <f>IF(B50="","",MAX($A$16:A49)+1)</f>
        <v/>
      </c>
      <c r="B50" s="57" t="str">
        <f>IFERROR(INDEX('Source Data'!C:C,MATCH(ROW(A34),'Source Data'!A:A,0)),"")</f>
        <v/>
      </c>
      <c r="C50" s="58" t="str">
        <f>IF($B50="","",IF($B50="Grand Total",SUM(C$17:C49),SUMIFS('Source Data'!$K:$K,'Source Data'!$J:$J,'Funding Chart'!C$16,'Source Data'!$C:$C,TRIM('Funding Chart'!$B50))))</f>
        <v/>
      </c>
      <c r="D50" s="58" t="str">
        <f>IF($B50="","",IF($B50="Grand Total",SUM(D$17:D49),SUMIFS('Source Data'!$K:$K,'Source Data'!$J:$J,'Funding Chart'!D$16,'Source Data'!$C:$C,TRIM('Funding Chart'!$B50))))</f>
        <v/>
      </c>
      <c r="E50" s="53" t="str">
        <f t="shared" si="0"/>
        <v/>
      </c>
      <c r="F50" s="58"/>
      <c r="G50" s="58" t="str">
        <f>IF($B50="","",IF($B50="Grand Total",SUM(G$17:G49),SUMIFS('Source Data'!$K:$K,'Source Data'!$J:$J,'Funding Chart'!G$16,'Source Data'!$C:$C,TRIM('Funding Chart'!$B50))))</f>
        <v/>
      </c>
      <c r="H50" s="58" t="str">
        <f>IF($B50="","",IF($B50="Grand Total",SUM(H$17:H49),SUMIFS('Source Data'!$K:$K,'Source Data'!$J:$J,'Funding Chart'!H$16,'Source Data'!$C:$C,TRIM('Funding Chart'!$B50))))</f>
        <v/>
      </c>
      <c r="I50" s="53" t="str">
        <f t="shared" si="1"/>
        <v/>
      </c>
      <c r="J50" s="58"/>
      <c r="K50" s="58" t="str">
        <f>IF($B50="","",IF($B50="Grand Total",SUM(K$17:K49),SUMIFS('Source Data'!$K:$K,'Source Data'!$J:$J,'Funding Chart'!K$16,'Source Data'!$C:$C,TRIM('Funding Chart'!$B50))))</f>
        <v/>
      </c>
      <c r="L50" s="58" t="str">
        <f>IF($B50="","",IF($B50="Grand Total",SUM(L$17:L49),SUMIFS('Source Data'!$K:$K,'Source Data'!$J:$J,'Funding Chart'!L$16,'Source Data'!$C:$C,TRIM('Funding Chart'!$B50))))</f>
        <v/>
      </c>
      <c r="M50" s="58" t="str">
        <f>IF($B50="","",IF($B50="Grand Total",SUM(M$17:M49),SUMIFS('Source Data'!$K:$K,'Source Data'!$J:$J,'Funding Chart'!M$16,'Source Data'!$C:$C,TRIM('Funding Chart'!$B50))))</f>
        <v/>
      </c>
      <c r="N50" s="58" t="str">
        <f>IF($B50="","",IF($B50="Grand Total",SUM(N$17:N49),SUMIFS('Source Data'!$K:$K,'Source Data'!$J:$J,'Funding Chart'!N$16,'Source Data'!$C:$C,TRIM('Funding Chart'!$B50))))</f>
        <v/>
      </c>
      <c r="O50" s="53" t="str">
        <f t="shared" si="2"/>
        <v/>
      </c>
      <c r="P50" s="58"/>
      <c r="Q50" s="58" t="str">
        <f>IF($B50="","",IF($B50="Grand Total",SUM(Q$17:Q49),SUMIFS('Source Data'!$K:$K,'Source Data'!$J:$J,'Funding Chart'!Q$16,'Source Data'!$C:$C,TRIM('Funding Chart'!$B50))))</f>
        <v/>
      </c>
      <c r="R50" s="58" t="str">
        <f>IF($B50="","",IF($B50="Grand Total",SUM(R$17:R49),SUMIFS('Source Data'!$K:$K,'Source Data'!$J:$J,'Funding Chart'!R$16,'Source Data'!$C:$C,TRIM('Funding Chart'!$B50))))</f>
        <v/>
      </c>
      <c r="S50" s="58" t="str">
        <f>IF($B50="","",IF($B50="Grand Total",SUM(S$17:S49),SUMIFS('Source Data'!$K:$K,'Source Data'!$J:$J,'Funding Chart'!S$16,'Source Data'!$C:$C,TRIM('Funding Chart'!$B50))))</f>
        <v/>
      </c>
      <c r="T50" s="58" t="str">
        <f>IF($B50="","",IF($B50="Grand Total",SUM(T$17:T49),SUMIFS('Source Data'!$K:$K,'Source Data'!$J:$J,'Funding Chart'!T$16,'Source Data'!$C:$C,TRIM('Funding Chart'!$B50))))</f>
        <v/>
      </c>
      <c r="U50" s="58" t="str">
        <f>IF($B50="","",IF($B50="Grand Total",SUM(U$17:U49),SUMIFS('Source Data'!$K:$K,'Source Data'!$J:$J,'Funding Chart'!U$16,'Source Data'!$C:$C,TRIM('Funding Chart'!$B50))))</f>
        <v/>
      </c>
      <c r="V50" s="53" t="str">
        <f t="shared" si="3"/>
        <v/>
      </c>
      <c r="W50" s="58"/>
      <c r="X50" s="54" t="str">
        <f t="shared" si="4"/>
        <v/>
      </c>
    </row>
    <row r="51" spans="1:24" ht="15.6" x14ac:dyDescent="0.25">
      <c r="A51" s="56" t="str">
        <f>IF(B51="","",MAX($A$16:A50)+1)</f>
        <v/>
      </c>
      <c r="B51" s="57" t="str">
        <f>IFERROR(INDEX('Source Data'!C:C,MATCH(ROW(A35),'Source Data'!A:A,0)),"")</f>
        <v/>
      </c>
      <c r="C51" s="58" t="str">
        <f>IF($B51="","",IF($B51="Grand Total",SUM(C$17:C50),SUMIFS('Source Data'!$K:$K,'Source Data'!$J:$J,'Funding Chart'!C$16,'Source Data'!$C:$C,TRIM('Funding Chart'!$B51))))</f>
        <v/>
      </c>
      <c r="D51" s="58" t="str">
        <f>IF($B51="","",IF($B51="Grand Total",SUM(D$17:D50),SUMIFS('Source Data'!$K:$K,'Source Data'!$J:$J,'Funding Chart'!D$16,'Source Data'!$C:$C,TRIM('Funding Chart'!$B51))))</f>
        <v/>
      </c>
      <c r="E51" s="53" t="str">
        <f t="shared" si="0"/>
        <v/>
      </c>
      <c r="F51" s="58"/>
      <c r="G51" s="58" t="str">
        <f>IF($B51="","",IF($B51="Grand Total",SUM(G$17:G50),SUMIFS('Source Data'!$K:$K,'Source Data'!$J:$J,'Funding Chart'!G$16,'Source Data'!$C:$C,TRIM('Funding Chart'!$B51))))</f>
        <v/>
      </c>
      <c r="H51" s="58" t="str">
        <f>IF($B51="","",IF($B51="Grand Total",SUM(H$17:H50),SUMIFS('Source Data'!$K:$K,'Source Data'!$J:$J,'Funding Chart'!H$16,'Source Data'!$C:$C,TRIM('Funding Chart'!$B51))))</f>
        <v/>
      </c>
      <c r="I51" s="53" t="str">
        <f t="shared" si="1"/>
        <v/>
      </c>
      <c r="J51" s="58"/>
      <c r="K51" s="58" t="str">
        <f>IF($B51="","",IF($B51="Grand Total",SUM(K$17:K50),SUMIFS('Source Data'!$K:$K,'Source Data'!$J:$J,'Funding Chart'!K$16,'Source Data'!$C:$C,TRIM('Funding Chart'!$B51))))</f>
        <v/>
      </c>
      <c r="L51" s="58" t="str">
        <f>IF($B51="","",IF($B51="Grand Total",SUM(L$17:L50),SUMIFS('Source Data'!$K:$K,'Source Data'!$J:$J,'Funding Chart'!L$16,'Source Data'!$C:$C,TRIM('Funding Chart'!$B51))))</f>
        <v/>
      </c>
      <c r="M51" s="58" t="str">
        <f>IF($B51="","",IF($B51="Grand Total",SUM(M$17:M50),SUMIFS('Source Data'!$K:$K,'Source Data'!$J:$J,'Funding Chart'!M$16,'Source Data'!$C:$C,TRIM('Funding Chart'!$B51))))</f>
        <v/>
      </c>
      <c r="N51" s="58" t="str">
        <f>IF($B51="","",IF($B51="Grand Total",SUM(N$17:N50),SUMIFS('Source Data'!$K:$K,'Source Data'!$J:$J,'Funding Chart'!N$16,'Source Data'!$C:$C,TRIM('Funding Chart'!$B51))))</f>
        <v/>
      </c>
      <c r="O51" s="53" t="str">
        <f t="shared" si="2"/>
        <v/>
      </c>
      <c r="P51" s="58"/>
      <c r="Q51" s="58" t="str">
        <f>IF($B51="","",IF($B51="Grand Total",SUM(Q$17:Q50),SUMIFS('Source Data'!$K:$K,'Source Data'!$J:$J,'Funding Chart'!Q$16,'Source Data'!$C:$C,TRIM('Funding Chart'!$B51))))</f>
        <v/>
      </c>
      <c r="R51" s="58" t="str">
        <f>IF($B51="","",IF($B51="Grand Total",SUM(R$17:R50),SUMIFS('Source Data'!$K:$K,'Source Data'!$J:$J,'Funding Chart'!R$16,'Source Data'!$C:$C,TRIM('Funding Chart'!$B51))))</f>
        <v/>
      </c>
      <c r="S51" s="58" t="str">
        <f>IF($B51="","",IF($B51="Grand Total",SUM(S$17:S50),SUMIFS('Source Data'!$K:$K,'Source Data'!$J:$J,'Funding Chart'!S$16,'Source Data'!$C:$C,TRIM('Funding Chart'!$B51))))</f>
        <v/>
      </c>
      <c r="T51" s="58" t="str">
        <f>IF($B51="","",IF($B51="Grand Total",SUM(T$17:T50),SUMIFS('Source Data'!$K:$K,'Source Data'!$J:$J,'Funding Chart'!T$16,'Source Data'!$C:$C,TRIM('Funding Chart'!$B51))))</f>
        <v/>
      </c>
      <c r="U51" s="58" t="str">
        <f>IF($B51="","",IF($B51="Grand Total",SUM(U$17:U50),SUMIFS('Source Data'!$K:$K,'Source Data'!$J:$J,'Funding Chart'!U$16,'Source Data'!$C:$C,TRIM('Funding Chart'!$B51))))</f>
        <v/>
      </c>
      <c r="V51" s="53" t="str">
        <f t="shared" si="3"/>
        <v/>
      </c>
      <c r="W51" s="58"/>
      <c r="X51" s="54" t="str">
        <f t="shared" si="4"/>
        <v/>
      </c>
    </row>
    <row r="52" spans="1:24" ht="15.6" x14ac:dyDescent="0.25">
      <c r="A52" s="56" t="str">
        <f>IF(B52="","",MAX($A$16:A51)+1)</f>
        <v/>
      </c>
      <c r="B52" s="57" t="str">
        <f>IFERROR(INDEX('Source Data'!C:C,MATCH(ROW(A36),'Source Data'!A:A,0)),"")</f>
        <v/>
      </c>
      <c r="C52" s="58" t="str">
        <f>IF($B52="","",IF($B52="Grand Total",SUM(C$17:C51),SUMIFS('Source Data'!$K:$K,'Source Data'!$J:$J,'Funding Chart'!C$16,'Source Data'!$C:$C,TRIM('Funding Chart'!$B52))))</f>
        <v/>
      </c>
      <c r="D52" s="58" t="str">
        <f>IF($B52="","",IF($B52="Grand Total",SUM(D$17:D51),SUMIFS('Source Data'!$K:$K,'Source Data'!$J:$J,'Funding Chart'!D$16,'Source Data'!$C:$C,TRIM('Funding Chart'!$B52))))</f>
        <v/>
      </c>
      <c r="E52" s="53" t="str">
        <f t="shared" si="0"/>
        <v/>
      </c>
      <c r="F52" s="58"/>
      <c r="G52" s="58" t="str">
        <f>IF($B52="","",IF($B52="Grand Total",SUM(G$17:G51),SUMIFS('Source Data'!$K:$K,'Source Data'!$J:$J,'Funding Chart'!G$16,'Source Data'!$C:$C,TRIM('Funding Chart'!$B52))))</f>
        <v/>
      </c>
      <c r="H52" s="58" t="str">
        <f>IF($B52="","",IF($B52="Grand Total",SUM(H$17:H51),SUMIFS('Source Data'!$K:$K,'Source Data'!$J:$J,'Funding Chart'!H$16,'Source Data'!$C:$C,TRIM('Funding Chart'!$B52))))</f>
        <v/>
      </c>
      <c r="I52" s="53" t="str">
        <f t="shared" si="1"/>
        <v/>
      </c>
      <c r="J52" s="58"/>
      <c r="K52" s="58" t="str">
        <f>IF($B52="","",IF($B52="Grand Total",SUM(K$17:K51),SUMIFS('Source Data'!$K:$K,'Source Data'!$J:$J,'Funding Chart'!K$16,'Source Data'!$C:$C,TRIM('Funding Chart'!$B52))))</f>
        <v/>
      </c>
      <c r="L52" s="58" t="str">
        <f>IF($B52="","",IF($B52="Grand Total",SUM(L$17:L51),SUMIFS('Source Data'!$K:$K,'Source Data'!$J:$J,'Funding Chart'!L$16,'Source Data'!$C:$C,TRIM('Funding Chart'!$B52))))</f>
        <v/>
      </c>
      <c r="M52" s="58" t="str">
        <f>IF($B52="","",IF($B52="Grand Total",SUM(M$17:M51),SUMIFS('Source Data'!$K:$K,'Source Data'!$J:$J,'Funding Chart'!M$16,'Source Data'!$C:$C,TRIM('Funding Chart'!$B52))))</f>
        <v/>
      </c>
      <c r="N52" s="58" t="str">
        <f>IF($B52="","",IF($B52="Grand Total",SUM(N$17:N51),SUMIFS('Source Data'!$K:$K,'Source Data'!$J:$J,'Funding Chart'!N$16,'Source Data'!$C:$C,TRIM('Funding Chart'!$B52))))</f>
        <v/>
      </c>
      <c r="O52" s="53" t="str">
        <f t="shared" si="2"/>
        <v/>
      </c>
      <c r="P52" s="58"/>
      <c r="Q52" s="58" t="str">
        <f>IF($B52="","",IF($B52="Grand Total",SUM(Q$17:Q51),SUMIFS('Source Data'!$K:$K,'Source Data'!$J:$J,'Funding Chart'!Q$16,'Source Data'!$C:$C,TRIM('Funding Chart'!$B52))))</f>
        <v/>
      </c>
      <c r="R52" s="58" t="str">
        <f>IF($B52="","",IF($B52="Grand Total",SUM(R$17:R51),SUMIFS('Source Data'!$K:$K,'Source Data'!$J:$J,'Funding Chart'!R$16,'Source Data'!$C:$C,TRIM('Funding Chart'!$B52))))</f>
        <v/>
      </c>
      <c r="S52" s="58" t="str">
        <f>IF($B52="","",IF($B52="Grand Total",SUM(S$17:S51),SUMIFS('Source Data'!$K:$K,'Source Data'!$J:$J,'Funding Chart'!S$16,'Source Data'!$C:$C,TRIM('Funding Chart'!$B52))))</f>
        <v/>
      </c>
      <c r="T52" s="58" t="str">
        <f>IF($B52="","",IF($B52="Grand Total",SUM(T$17:T51),SUMIFS('Source Data'!$K:$K,'Source Data'!$J:$J,'Funding Chart'!T$16,'Source Data'!$C:$C,TRIM('Funding Chart'!$B52))))</f>
        <v/>
      </c>
      <c r="U52" s="58" t="str">
        <f>IF($B52="","",IF($B52="Grand Total",SUM(U$17:U51),SUMIFS('Source Data'!$K:$K,'Source Data'!$J:$J,'Funding Chart'!U$16,'Source Data'!$C:$C,TRIM('Funding Chart'!$B52))))</f>
        <v/>
      </c>
      <c r="V52" s="53" t="str">
        <f t="shared" si="3"/>
        <v/>
      </c>
      <c r="W52" s="58"/>
      <c r="X52" s="54" t="str">
        <f t="shared" si="4"/>
        <v/>
      </c>
    </row>
    <row r="53" spans="1:24" ht="15.6" x14ac:dyDescent="0.25">
      <c r="A53" s="56" t="str">
        <f>IF(B53="","",MAX($A$16:A52)+1)</f>
        <v/>
      </c>
      <c r="B53" s="57" t="str">
        <f>IFERROR(INDEX('Source Data'!C:C,MATCH(ROW(A37),'Source Data'!A:A,0)),"")</f>
        <v/>
      </c>
      <c r="C53" s="58" t="str">
        <f>IF($B53="","",IF($B53="Grand Total",SUM(C$17:C52),SUMIFS('Source Data'!$K:$K,'Source Data'!$J:$J,'Funding Chart'!C$16,'Source Data'!$C:$C,TRIM('Funding Chart'!$B53))))</f>
        <v/>
      </c>
      <c r="D53" s="58" t="str">
        <f>IF($B53="","",IF($B53="Grand Total",SUM(D$17:D52),SUMIFS('Source Data'!$K:$K,'Source Data'!$J:$J,'Funding Chart'!D$16,'Source Data'!$C:$C,TRIM('Funding Chart'!$B53))))</f>
        <v/>
      </c>
      <c r="E53" s="53" t="str">
        <f t="shared" si="0"/>
        <v/>
      </c>
      <c r="F53" s="58"/>
      <c r="G53" s="58" t="str">
        <f>IF($B53="","",IF($B53="Grand Total",SUM(G$17:G52),SUMIFS('Source Data'!$K:$K,'Source Data'!$J:$J,'Funding Chart'!G$16,'Source Data'!$C:$C,TRIM('Funding Chart'!$B53))))</f>
        <v/>
      </c>
      <c r="H53" s="58" t="str">
        <f>IF($B53="","",IF($B53="Grand Total",SUM(H$17:H52),SUMIFS('Source Data'!$K:$K,'Source Data'!$J:$J,'Funding Chart'!H$16,'Source Data'!$C:$C,TRIM('Funding Chart'!$B53))))</f>
        <v/>
      </c>
      <c r="I53" s="53" t="str">
        <f t="shared" si="1"/>
        <v/>
      </c>
      <c r="J53" s="58"/>
      <c r="K53" s="58" t="str">
        <f>IF($B53="","",IF($B53="Grand Total",SUM(K$17:K52),SUMIFS('Source Data'!$K:$K,'Source Data'!$J:$J,'Funding Chart'!K$16,'Source Data'!$C:$C,TRIM('Funding Chart'!$B53))))</f>
        <v/>
      </c>
      <c r="L53" s="58" t="str">
        <f>IF($B53="","",IF($B53="Grand Total",SUM(L$17:L52),SUMIFS('Source Data'!$K:$K,'Source Data'!$J:$J,'Funding Chart'!L$16,'Source Data'!$C:$C,TRIM('Funding Chart'!$B53))))</f>
        <v/>
      </c>
      <c r="M53" s="58" t="str">
        <f>IF($B53="","",IF($B53="Grand Total",SUM(M$17:M52),SUMIFS('Source Data'!$K:$K,'Source Data'!$J:$J,'Funding Chart'!M$16,'Source Data'!$C:$C,TRIM('Funding Chart'!$B53))))</f>
        <v/>
      </c>
      <c r="N53" s="58" t="str">
        <f>IF($B53="","",IF($B53="Grand Total",SUM(N$17:N52),SUMIFS('Source Data'!$K:$K,'Source Data'!$J:$J,'Funding Chart'!N$16,'Source Data'!$C:$C,TRIM('Funding Chart'!$B53))))</f>
        <v/>
      </c>
      <c r="O53" s="53" t="str">
        <f t="shared" si="2"/>
        <v/>
      </c>
      <c r="P53" s="58"/>
      <c r="Q53" s="58" t="str">
        <f>IF($B53="","",IF($B53="Grand Total",SUM(Q$17:Q52),SUMIFS('Source Data'!$K:$K,'Source Data'!$J:$J,'Funding Chart'!Q$16,'Source Data'!$C:$C,TRIM('Funding Chart'!$B53))))</f>
        <v/>
      </c>
      <c r="R53" s="58" t="str">
        <f>IF($B53="","",IF($B53="Grand Total",SUM(R$17:R52),SUMIFS('Source Data'!$K:$K,'Source Data'!$J:$J,'Funding Chart'!R$16,'Source Data'!$C:$C,TRIM('Funding Chart'!$B53))))</f>
        <v/>
      </c>
      <c r="S53" s="58" t="str">
        <f>IF($B53="","",IF($B53="Grand Total",SUM(S$17:S52),SUMIFS('Source Data'!$K:$K,'Source Data'!$J:$J,'Funding Chart'!S$16,'Source Data'!$C:$C,TRIM('Funding Chart'!$B53))))</f>
        <v/>
      </c>
      <c r="T53" s="58" t="str">
        <f>IF($B53="","",IF($B53="Grand Total",SUM(T$17:T52),SUMIFS('Source Data'!$K:$K,'Source Data'!$J:$J,'Funding Chart'!T$16,'Source Data'!$C:$C,TRIM('Funding Chart'!$B53))))</f>
        <v/>
      </c>
      <c r="U53" s="58" t="str">
        <f>IF($B53="","",IF($B53="Grand Total",SUM(U$17:U52),SUMIFS('Source Data'!$K:$K,'Source Data'!$J:$J,'Funding Chart'!U$16,'Source Data'!$C:$C,TRIM('Funding Chart'!$B53))))</f>
        <v/>
      </c>
      <c r="V53" s="53" t="str">
        <f t="shared" si="3"/>
        <v/>
      </c>
      <c r="W53" s="58"/>
      <c r="X53" s="54" t="str">
        <f t="shared" si="4"/>
        <v/>
      </c>
    </row>
    <row r="54" spans="1:24" ht="15.6" x14ac:dyDescent="0.25">
      <c r="A54" s="56" t="str">
        <f>IF(B54="","",MAX($A$16:A53)+1)</f>
        <v/>
      </c>
      <c r="B54" s="57" t="str">
        <f>IFERROR(INDEX('Source Data'!C:C,MATCH(ROW(A38),'Source Data'!A:A,0)),"")</f>
        <v/>
      </c>
      <c r="C54" s="58" t="str">
        <f>IF($B54="","",IF($B54="Grand Total",SUM(C$17:C53),SUMIFS('Source Data'!$K:$K,'Source Data'!$J:$J,'Funding Chart'!C$16,'Source Data'!$C:$C,TRIM('Funding Chart'!$B54))))</f>
        <v/>
      </c>
      <c r="D54" s="58" t="str">
        <f>IF($B54="","",IF($B54="Grand Total",SUM(D$17:D53),SUMIFS('Source Data'!$K:$K,'Source Data'!$J:$J,'Funding Chart'!D$16,'Source Data'!$C:$C,TRIM('Funding Chart'!$B54))))</f>
        <v/>
      </c>
      <c r="E54" s="53" t="str">
        <f t="shared" si="0"/>
        <v/>
      </c>
      <c r="F54" s="58"/>
      <c r="G54" s="58" t="str">
        <f>IF($B54="","",IF($B54="Grand Total",SUM(G$17:G53),SUMIFS('Source Data'!$K:$K,'Source Data'!$J:$J,'Funding Chart'!G$16,'Source Data'!$C:$C,TRIM('Funding Chart'!$B54))))</f>
        <v/>
      </c>
      <c r="H54" s="58" t="str">
        <f>IF($B54="","",IF($B54="Grand Total",SUM(H$17:H53),SUMIFS('Source Data'!$K:$K,'Source Data'!$J:$J,'Funding Chart'!H$16,'Source Data'!$C:$C,TRIM('Funding Chart'!$B54))))</f>
        <v/>
      </c>
      <c r="I54" s="53" t="str">
        <f t="shared" si="1"/>
        <v/>
      </c>
      <c r="J54" s="58"/>
      <c r="K54" s="58" t="str">
        <f>IF($B54="","",IF($B54="Grand Total",SUM(K$17:K53),SUMIFS('Source Data'!$K:$K,'Source Data'!$J:$J,'Funding Chart'!K$16,'Source Data'!$C:$C,TRIM('Funding Chart'!$B54))))</f>
        <v/>
      </c>
      <c r="L54" s="58" t="str">
        <f>IF($B54="","",IF($B54="Grand Total",SUM(L$17:L53),SUMIFS('Source Data'!$K:$K,'Source Data'!$J:$J,'Funding Chart'!L$16,'Source Data'!$C:$C,TRIM('Funding Chart'!$B54))))</f>
        <v/>
      </c>
      <c r="M54" s="58" t="str">
        <f>IF($B54="","",IF($B54="Grand Total",SUM(M$17:M53),SUMIFS('Source Data'!$K:$K,'Source Data'!$J:$J,'Funding Chart'!M$16,'Source Data'!$C:$C,TRIM('Funding Chart'!$B54))))</f>
        <v/>
      </c>
      <c r="N54" s="58" t="str">
        <f>IF($B54="","",IF($B54="Grand Total",SUM(N$17:N53),SUMIFS('Source Data'!$K:$K,'Source Data'!$J:$J,'Funding Chart'!N$16,'Source Data'!$C:$C,TRIM('Funding Chart'!$B54))))</f>
        <v/>
      </c>
      <c r="O54" s="53" t="str">
        <f t="shared" si="2"/>
        <v/>
      </c>
      <c r="P54" s="58"/>
      <c r="Q54" s="58" t="str">
        <f>IF($B54="","",IF($B54="Grand Total",SUM(Q$17:Q53),SUMIFS('Source Data'!$K:$K,'Source Data'!$J:$J,'Funding Chart'!Q$16,'Source Data'!$C:$C,TRIM('Funding Chart'!$B54))))</f>
        <v/>
      </c>
      <c r="R54" s="58" t="str">
        <f>IF($B54="","",IF($B54="Grand Total",SUM(R$17:R53),SUMIFS('Source Data'!$K:$K,'Source Data'!$J:$J,'Funding Chart'!R$16,'Source Data'!$C:$C,TRIM('Funding Chart'!$B54))))</f>
        <v/>
      </c>
      <c r="S54" s="58" t="str">
        <f>IF($B54="","",IF($B54="Grand Total",SUM(S$17:S53),SUMIFS('Source Data'!$K:$K,'Source Data'!$J:$J,'Funding Chart'!S$16,'Source Data'!$C:$C,TRIM('Funding Chart'!$B54))))</f>
        <v/>
      </c>
      <c r="T54" s="58" t="str">
        <f>IF($B54="","",IF($B54="Grand Total",SUM(T$17:T53),SUMIFS('Source Data'!$K:$K,'Source Data'!$J:$J,'Funding Chart'!T$16,'Source Data'!$C:$C,TRIM('Funding Chart'!$B54))))</f>
        <v/>
      </c>
      <c r="U54" s="58" t="str">
        <f>IF($B54="","",IF($B54="Grand Total",SUM(U$17:U53),SUMIFS('Source Data'!$K:$K,'Source Data'!$J:$J,'Funding Chart'!U$16,'Source Data'!$C:$C,TRIM('Funding Chart'!$B54))))</f>
        <v/>
      </c>
      <c r="V54" s="53" t="str">
        <f t="shared" si="3"/>
        <v/>
      </c>
      <c r="W54" s="58"/>
      <c r="X54" s="54" t="str">
        <f t="shared" si="4"/>
        <v/>
      </c>
    </row>
    <row r="55" spans="1:24" ht="15.6" x14ac:dyDescent="0.25">
      <c r="A55" s="56" t="str">
        <f>IF(B55="","",MAX($A$16:A54)+1)</f>
        <v/>
      </c>
      <c r="B55" s="57" t="str">
        <f>IFERROR(INDEX('Source Data'!C:C,MATCH(ROW(A39),'Source Data'!A:A,0)),"")</f>
        <v/>
      </c>
      <c r="C55" s="58" t="str">
        <f>IF($B55="","",IF($B55="Grand Total",SUM(C$17:C54),SUMIFS('Source Data'!$K:$K,'Source Data'!$J:$J,'Funding Chart'!C$16,'Source Data'!$C:$C,TRIM('Funding Chart'!$B55))))</f>
        <v/>
      </c>
      <c r="D55" s="58" t="str">
        <f>IF($B55="","",IF($B55="Grand Total",SUM(D$17:D54),SUMIFS('Source Data'!$K:$K,'Source Data'!$J:$J,'Funding Chart'!D$16,'Source Data'!$C:$C,TRIM('Funding Chart'!$B55))))</f>
        <v/>
      </c>
      <c r="E55" s="53" t="str">
        <f t="shared" si="0"/>
        <v/>
      </c>
      <c r="F55" s="58"/>
      <c r="G55" s="58" t="str">
        <f>IF($B55="","",IF($B55="Grand Total",SUM(G$17:G54),SUMIFS('Source Data'!$K:$K,'Source Data'!$J:$J,'Funding Chart'!G$16,'Source Data'!$C:$C,TRIM('Funding Chart'!$B55))))</f>
        <v/>
      </c>
      <c r="H55" s="58" t="str">
        <f>IF($B55="","",IF($B55="Grand Total",SUM(H$17:H54),SUMIFS('Source Data'!$K:$K,'Source Data'!$J:$J,'Funding Chart'!H$16,'Source Data'!$C:$C,TRIM('Funding Chart'!$B55))))</f>
        <v/>
      </c>
      <c r="I55" s="53" t="str">
        <f t="shared" si="1"/>
        <v/>
      </c>
      <c r="J55" s="58"/>
      <c r="K55" s="58" t="str">
        <f>IF($B55="","",IF($B55="Grand Total",SUM(K$17:K54),SUMIFS('Source Data'!$K:$K,'Source Data'!$J:$J,'Funding Chart'!K$16,'Source Data'!$C:$C,TRIM('Funding Chart'!$B55))))</f>
        <v/>
      </c>
      <c r="L55" s="58" t="str">
        <f>IF($B55="","",IF($B55="Grand Total",SUM(L$17:L54),SUMIFS('Source Data'!$K:$K,'Source Data'!$J:$J,'Funding Chart'!L$16,'Source Data'!$C:$C,TRIM('Funding Chart'!$B55))))</f>
        <v/>
      </c>
      <c r="M55" s="58" t="str">
        <f>IF($B55="","",IF($B55="Grand Total",SUM(M$17:M54),SUMIFS('Source Data'!$K:$K,'Source Data'!$J:$J,'Funding Chart'!M$16,'Source Data'!$C:$C,TRIM('Funding Chart'!$B55))))</f>
        <v/>
      </c>
      <c r="N55" s="58" t="str">
        <f>IF($B55="","",IF($B55="Grand Total",SUM(N$17:N54),SUMIFS('Source Data'!$K:$K,'Source Data'!$J:$J,'Funding Chart'!N$16,'Source Data'!$C:$C,TRIM('Funding Chart'!$B55))))</f>
        <v/>
      </c>
      <c r="O55" s="53" t="str">
        <f t="shared" si="2"/>
        <v/>
      </c>
      <c r="P55" s="58"/>
      <c r="Q55" s="58" t="str">
        <f>IF($B55="","",IF($B55="Grand Total",SUM(Q$17:Q54),SUMIFS('Source Data'!$K:$K,'Source Data'!$J:$J,'Funding Chart'!Q$16,'Source Data'!$C:$C,TRIM('Funding Chart'!$B55))))</f>
        <v/>
      </c>
      <c r="R55" s="58" t="str">
        <f>IF($B55="","",IF($B55="Grand Total",SUM(R$17:R54),SUMIFS('Source Data'!$K:$K,'Source Data'!$J:$J,'Funding Chart'!R$16,'Source Data'!$C:$C,TRIM('Funding Chart'!$B55))))</f>
        <v/>
      </c>
      <c r="S55" s="58" t="str">
        <f>IF($B55="","",IF($B55="Grand Total",SUM(S$17:S54),SUMIFS('Source Data'!$K:$K,'Source Data'!$J:$J,'Funding Chart'!S$16,'Source Data'!$C:$C,TRIM('Funding Chart'!$B55))))</f>
        <v/>
      </c>
      <c r="T55" s="58" t="str">
        <f>IF($B55="","",IF($B55="Grand Total",SUM(T$17:T54),SUMIFS('Source Data'!$K:$K,'Source Data'!$J:$J,'Funding Chart'!T$16,'Source Data'!$C:$C,TRIM('Funding Chart'!$B55))))</f>
        <v/>
      </c>
      <c r="U55" s="58" t="str">
        <f>IF($B55="","",IF($B55="Grand Total",SUM(U$17:U54),SUMIFS('Source Data'!$K:$K,'Source Data'!$J:$J,'Funding Chart'!U$16,'Source Data'!$C:$C,TRIM('Funding Chart'!$B55))))</f>
        <v/>
      </c>
      <c r="V55" s="53" t="str">
        <f t="shared" si="3"/>
        <v/>
      </c>
      <c r="W55" s="58"/>
      <c r="X55" s="54" t="str">
        <f t="shared" si="4"/>
        <v/>
      </c>
    </row>
    <row r="56" spans="1:24" ht="15.6" x14ac:dyDescent="0.25">
      <c r="A56" s="56" t="str">
        <f>IF(B56="","",MAX($A$16:A55)+1)</f>
        <v/>
      </c>
      <c r="B56" s="57" t="str">
        <f>IFERROR(INDEX('Source Data'!C:C,MATCH(ROW(A40),'Source Data'!A:A,0)),"")</f>
        <v/>
      </c>
      <c r="C56" s="58" t="str">
        <f>IF($B56="","",IF($B56="Grand Total",SUM(C$17:C55),SUMIFS('Source Data'!$K:$K,'Source Data'!$J:$J,'Funding Chart'!C$16,'Source Data'!$C:$C,TRIM('Funding Chart'!$B56))))</f>
        <v/>
      </c>
      <c r="D56" s="58" t="str">
        <f>IF($B56="","",IF($B56="Grand Total",SUM(D$17:D55),SUMIFS('Source Data'!$K:$K,'Source Data'!$J:$J,'Funding Chart'!D$16,'Source Data'!$C:$C,TRIM('Funding Chart'!$B56))))</f>
        <v/>
      </c>
      <c r="E56" s="53" t="str">
        <f t="shared" si="0"/>
        <v/>
      </c>
      <c r="F56" s="58"/>
      <c r="G56" s="58" t="str">
        <f>IF($B56="","",IF($B56="Grand Total",SUM(G$17:G55),SUMIFS('Source Data'!$K:$K,'Source Data'!$J:$J,'Funding Chart'!G$16,'Source Data'!$C:$C,TRIM('Funding Chart'!$B56))))</f>
        <v/>
      </c>
      <c r="H56" s="58" t="str">
        <f>IF($B56="","",IF($B56="Grand Total",SUM(H$17:H55),SUMIFS('Source Data'!$K:$K,'Source Data'!$J:$J,'Funding Chart'!H$16,'Source Data'!$C:$C,TRIM('Funding Chart'!$B56))))</f>
        <v/>
      </c>
      <c r="I56" s="53" t="str">
        <f t="shared" si="1"/>
        <v/>
      </c>
      <c r="J56" s="58"/>
      <c r="K56" s="58" t="str">
        <f>IF($B56="","",IF($B56="Grand Total",SUM(K$17:K55),SUMIFS('Source Data'!$K:$K,'Source Data'!$J:$J,'Funding Chart'!K$16,'Source Data'!$C:$C,TRIM('Funding Chart'!$B56))))</f>
        <v/>
      </c>
      <c r="L56" s="58" t="str">
        <f>IF($B56="","",IF($B56="Grand Total",SUM(L$17:L55),SUMIFS('Source Data'!$K:$K,'Source Data'!$J:$J,'Funding Chart'!L$16,'Source Data'!$C:$C,TRIM('Funding Chart'!$B56))))</f>
        <v/>
      </c>
      <c r="M56" s="58" t="str">
        <f>IF($B56="","",IF($B56="Grand Total",SUM(M$17:M55),SUMIFS('Source Data'!$K:$K,'Source Data'!$J:$J,'Funding Chart'!M$16,'Source Data'!$C:$C,TRIM('Funding Chart'!$B56))))</f>
        <v/>
      </c>
      <c r="N56" s="58" t="str">
        <f>IF($B56="","",IF($B56="Grand Total",SUM(N$17:N55),SUMIFS('Source Data'!$K:$K,'Source Data'!$J:$J,'Funding Chart'!N$16,'Source Data'!$C:$C,TRIM('Funding Chart'!$B56))))</f>
        <v/>
      </c>
      <c r="O56" s="53" t="str">
        <f t="shared" si="2"/>
        <v/>
      </c>
      <c r="P56" s="58"/>
      <c r="Q56" s="58" t="str">
        <f>IF($B56="","",IF($B56="Grand Total",SUM(Q$17:Q55),SUMIFS('Source Data'!$K:$K,'Source Data'!$J:$J,'Funding Chart'!Q$16,'Source Data'!$C:$C,TRIM('Funding Chart'!$B56))))</f>
        <v/>
      </c>
      <c r="R56" s="58" t="str">
        <f>IF($B56="","",IF($B56="Grand Total",SUM(R$17:R55),SUMIFS('Source Data'!$K:$K,'Source Data'!$J:$J,'Funding Chart'!R$16,'Source Data'!$C:$C,TRIM('Funding Chart'!$B56))))</f>
        <v/>
      </c>
      <c r="S56" s="58" t="str">
        <f>IF($B56="","",IF($B56="Grand Total",SUM(S$17:S55),SUMIFS('Source Data'!$K:$K,'Source Data'!$J:$J,'Funding Chart'!S$16,'Source Data'!$C:$C,TRIM('Funding Chart'!$B56))))</f>
        <v/>
      </c>
      <c r="T56" s="58" t="str">
        <f>IF($B56="","",IF($B56="Grand Total",SUM(T$17:T55),SUMIFS('Source Data'!$K:$K,'Source Data'!$J:$J,'Funding Chart'!T$16,'Source Data'!$C:$C,TRIM('Funding Chart'!$B56))))</f>
        <v/>
      </c>
      <c r="U56" s="58" t="str">
        <f>IF($B56="","",IF($B56="Grand Total",SUM(U$17:U55),SUMIFS('Source Data'!$K:$K,'Source Data'!$J:$J,'Funding Chart'!U$16,'Source Data'!$C:$C,TRIM('Funding Chart'!$B56))))</f>
        <v/>
      </c>
      <c r="V56" s="53" t="str">
        <f t="shared" si="3"/>
        <v/>
      </c>
      <c r="W56" s="58"/>
      <c r="X56" s="54" t="str">
        <f t="shared" si="4"/>
        <v/>
      </c>
    </row>
    <row r="57" spans="1:24" ht="15.6" x14ac:dyDescent="0.25">
      <c r="A57" s="56" t="str">
        <f>IF(B57="","",MAX($A$16:A56)+1)</f>
        <v/>
      </c>
      <c r="B57" s="57" t="str">
        <f>IFERROR(INDEX('Source Data'!C:C,MATCH(ROW(A41),'Source Data'!A:A,0)),"")</f>
        <v/>
      </c>
      <c r="C57" s="58" t="str">
        <f>IF($B57="","",IF($B57="Grand Total",SUM(C$17:C56),SUMIFS('Source Data'!$K:$K,'Source Data'!$J:$J,'Funding Chart'!C$16,'Source Data'!$C:$C,TRIM('Funding Chart'!$B57))))</f>
        <v/>
      </c>
      <c r="D57" s="58" t="str">
        <f>IF($B57="","",IF($B57="Grand Total",SUM(D$17:D56),SUMIFS('Source Data'!$K:$K,'Source Data'!$J:$J,'Funding Chart'!D$16,'Source Data'!$C:$C,TRIM('Funding Chart'!$B57))))</f>
        <v/>
      </c>
      <c r="E57" s="53" t="str">
        <f t="shared" si="0"/>
        <v/>
      </c>
      <c r="F57" s="58"/>
      <c r="G57" s="58" t="str">
        <f>IF($B57="","",IF($B57="Grand Total",SUM(G$17:G56),SUMIFS('Source Data'!$K:$K,'Source Data'!$J:$J,'Funding Chart'!G$16,'Source Data'!$C:$C,TRIM('Funding Chart'!$B57))))</f>
        <v/>
      </c>
      <c r="H57" s="58" t="str">
        <f>IF($B57="","",IF($B57="Grand Total",SUM(H$17:H56),SUMIFS('Source Data'!$K:$K,'Source Data'!$J:$J,'Funding Chart'!H$16,'Source Data'!$C:$C,TRIM('Funding Chart'!$B57))))</f>
        <v/>
      </c>
      <c r="I57" s="53" t="str">
        <f t="shared" si="1"/>
        <v/>
      </c>
      <c r="J57" s="58"/>
      <c r="K57" s="58" t="str">
        <f>IF($B57="","",IF($B57="Grand Total",SUM(K$17:K56),SUMIFS('Source Data'!$K:$K,'Source Data'!$J:$J,'Funding Chart'!K$16,'Source Data'!$C:$C,TRIM('Funding Chart'!$B57))))</f>
        <v/>
      </c>
      <c r="L57" s="58" t="str">
        <f>IF($B57="","",IF($B57="Grand Total",SUM(L$17:L56),SUMIFS('Source Data'!$K:$K,'Source Data'!$J:$J,'Funding Chart'!L$16,'Source Data'!$C:$C,TRIM('Funding Chart'!$B57))))</f>
        <v/>
      </c>
      <c r="M57" s="58" t="str">
        <f>IF($B57="","",IF($B57="Grand Total",SUM(M$17:M56),SUMIFS('Source Data'!$K:$K,'Source Data'!$J:$J,'Funding Chart'!M$16,'Source Data'!$C:$C,TRIM('Funding Chart'!$B57))))</f>
        <v/>
      </c>
      <c r="N57" s="58" t="str">
        <f>IF($B57="","",IF($B57="Grand Total",SUM(N$17:N56),SUMIFS('Source Data'!$K:$K,'Source Data'!$J:$J,'Funding Chart'!N$16,'Source Data'!$C:$C,TRIM('Funding Chart'!$B57))))</f>
        <v/>
      </c>
      <c r="O57" s="53" t="str">
        <f t="shared" si="2"/>
        <v/>
      </c>
      <c r="P57" s="58"/>
      <c r="Q57" s="58" t="str">
        <f>IF($B57="","",IF($B57="Grand Total",SUM(Q$17:Q56),SUMIFS('Source Data'!$K:$K,'Source Data'!$J:$J,'Funding Chart'!Q$16,'Source Data'!$C:$C,TRIM('Funding Chart'!$B57))))</f>
        <v/>
      </c>
      <c r="R57" s="58" t="str">
        <f>IF($B57="","",IF($B57="Grand Total",SUM(R$17:R56),SUMIFS('Source Data'!$K:$K,'Source Data'!$J:$J,'Funding Chart'!R$16,'Source Data'!$C:$C,TRIM('Funding Chart'!$B57))))</f>
        <v/>
      </c>
      <c r="S57" s="58" t="str">
        <f>IF($B57="","",IF($B57="Grand Total",SUM(S$17:S56),SUMIFS('Source Data'!$K:$K,'Source Data'!$J:$J,'Funding Chart'!S$16,'Source Data'!$C:$C,TRIM('Funding Chart'!$B57))))</f>
        <v/>
      </c>
      <c r="T57" s="58" t="str">
        <f>IF($B57="","",IF($B57="Grand Total",SUM(T$17:T56),SUMIFS('Source Data'!$K:$K,'Source Data'!$J:$J,'Funding Chart'!T$16,'Source Data'!$C:$C,TRIM('Funding Chart'!$B57))))</f>
        <v/>
      </c>
      <c r="U57" s="58" t="str">
        <f>IF($B57="","",IF($B57="Grand Total",SUM(U$17:U56),SUMIFS('Source Data'!$K:$K,'Source Data'!$J:$J,'Funding Chart'!U$16,'Source Data'!$C:$C,TRIM('Funding Chart'!$B57))))</f>
        <v/>
      </c>
      <c r="V57" s="53" t="str">
        <f t="shared" si="3"/>
        <v/>
      </c>
      <c r="W57" s="58"/>
      <c r="X57" s="54" t="str">
        <f t="shared" si="4"/>
        <v/>
      </c>
    </row>
    <row r="58" spans="1:24" ht="15.6" x14ac:dyDescent="0.25">
      <c r="A58" s="56" t="str">
        <f>IF(B58="","",MAX($A$16:A57)+1)</f>
        <v/>
      </c>
      <c r="B58" s="57" t="str">
        <f>IFERROR(INDEX('Source Data'!C:C,MATCH(ROW(A42),'Source Data'!A:A,0)),"")</f>
        <v/>
      </c>
      <c r="C58" s="58" t="str">
        <f>IF($B58="","",IF($B58="Grand Total",SUM(C$17:C57),SUMIFS('Source Data'!$K:$K,'Source Data'!$J:$J,'Funding Chart'!C$16,'Source Data'!$C:$C,TRIM('Funding Chart'!$B58))))</f>
        <v/>
      </c>
      <c r="D58" s="58" t="str">
        <f>IF($B58="","",IF($B58="Grand Total",SUM(D$17:D57),SUMIFS('Source Data'!$K:$K,'Source Data'!$J:$J,'Funding Chart'!D$16,'Source Data'!$C:$C,TRIM('Funding Chart'!$B58))))</f>
        <v/>
      </c>
      <c r="E58" s="53" t="str">
        <f t="shared" si="0"/>
        <v/>
      </c>
      <c r="F58" s="58"/>
      <c r="G58" s="58" t="str">
        <f>IF($B58="","",IF($B58="Grand Total",SUM(G$17:G57),SUMIFS('Source Data'!$K:$K,'Source Data'!$J:$J,'Funding Chart'!G$16,'Source Data'!$C:$C,TRIM('Funding Chart'!$B58))))</f>
        <v/>
      </c>
      <c r="H58" s="58" t="str">
        <f>IF($B58="","",IF($B58="Grand Total",SUM(H$17:H57),SUMIFS('Source Data'!$K:$K,'Source Data'!$J:$J,'Funding Chart'!H$16,'Source Data'!$C:$C,TRIM('Funding Chart'!$B58))))</f>
        <v/>
      </c>
      <c r="I58" s="53" t="str">
        <f t="shared" si="1"/>
        <v/>
      </c>
      <c r="J58" s="58"/>
      <c r="K58" s="58" t="str">
        <f>IF($B58="","",IF($B58="Grand Total",SUM(K$17:K57),SUMIFS('Source Data'!$K:$K,'Source Data'!$J:$J,'Funding Chart'!K$16,'Source Data'!$C:$C,TRIM('Funding Chart'!$B58))))</f>
        <v/>
      </c>
      <c r="L58" s="58" t="str">
        <f>IF($B58="","",IF($B58="Grand Total",SUM(L$17:L57),SUMIFS('Source Data'!$K:$K,'Source Data'!$J:$J,'Funding Chart'!L$16,'Source Data'!$C:$C,TRIM('Funding Chart'!$B58))))</f>
        <v/>
      </c>
      <c r="M58" s="58" t="str">
        <f>IF($B58="","",IF($B58="Grand Total",SUM(M$17:M57),SUMIFS('Source Data'!$K:$K,'Source Data'!$J:$J,'Funding Chart'!M$16,'Source Data'!$C:$C,TRIM('Funding Chart'!$B58))))</f>
        <v/>
      </c>
      <c r="N58" s="58" t="str">
        <f>IF($B58="","",IF($B58="Grand Total",SUM(N$17:N57),SUMIFS('Source Data'!$K:$K,'Source Data'!$J:$J,'Funding Chart'!N$16,'Source Data'!$C:$C,TRIM('Funding Chart'!$B58))))</f>
        <v/>
      </c>
      <c r="O58" s="53" t="str">
        <f t="shared" si="2"/>
        <v/>
      </c>
      <c r="P58" s="58"/>
      <c r="Q58" s="58" t="str">
        <f>IF($B58="","",IF($B58="Grand Total",SUM(Q$17:Q57),SUMIFS('Source Data'!$K:$K,'Source Data'!$J:$J,'Funding Chart'!Q$16,'Source Data'!$C:$C,TRIM('Funding Chart'!$B58))))</f>
        <v/>
      </c>
      <c r="R58" s="58" t="str">
        <f>IF($B58="","",IF($B58="Grand Total",SUM(R$17:R57),SUMIFS('Source Data'!$K:$K,'Source Data'!$J:$J,'Funding Chart'!R$16,'Source Data'!$C:$C,TRIM('Funding Chart'!$B58))))</f>
        <v/>
      </c>
      <c r="S58" s="58" t="str">
        <f>IF($B58="","",IF($B58="Grand Total",SUM(S$17:S57),SUMIFS('Source Data'!$K:$K,'Source Data'!$J:$J,'Funding Chart'!S$16,'Source Data'!$C:$C,TRIM('Funding Chart'!$B58))))</f>
        <v/>
      </c>
      <c r="T58" s="58" t="str">
        <f>IF($B58="","",IF($B58="Grand Total",SUM(T$17:T57),SUMIFS('Source Data'!$K:$K,'Source Data'!$J:$J,'Funding Chart'!T$16,'Source Data'!$C:$C,TRIM('Funding Chart'!$B58))))</f>
        <v/>
      </c>
      <c r="U58" s="58" t="str">
        <f>IF($B58="","",IF($B58="Grand Total",SUM(U$17:U57),SUMIFS('Source Data'!$K:$K,'Source Data'!$J:$J,'Funding Chart'!U$16,'Source Data'!$C:$C,TRIM('Funding Chart'!$B58))))</f>
        <v/>
      </c>
      <c r="V58" s="53" t="str">
        <f t="shared" si="3"/>
        <v/>
      </c>
      <c r="W58" s="58"/>
      <c r="X58" s="54" t="str">
        <f t="shared" si="4"/>
        <v/>
      </c>
    </row>
    <row r="59" spans="1:24" ht="15.6" x14ac:dyDescent="0.25">
      <c r="A59" s="56" t="str">
        <f>IF(B59="","",MAX($A$16:A58)+1)</f>
        <v/>
      </c>
      <c r="B59" s="57" t="str">
        <f>IFERROR(INDEX('Source Data'!C:C,MATCH(ROW(A43),'Source Data'!A:A,0)),"")</f>
        <v/>
      </c>
      <c r="C59" s="58" t="str">
        <f>IF($B59="","",IF($B59="Grand Total",SUM(C$17:C58),SUMIFS('Source Data'!$K:$K,'Source Data'!$J:$J,'Funding Chart'!C$16,'Source Data'!$C:$C,TRIM('Funding Chart'!$B59))))</f>
        <v/>
      </c>
      <c r="D59" s="58" t="str">
        <f>IF($B59="","",IF($B59="Grand Total",SUM(D$17:D58),SUMIFS('Source Data'!$K:$K,'Source Data'!$J:$J,'Funding Chart'!D$16,'Source Data'!$C:$C,TRIM('Funding Chart'!$B59))))</f>
        <v/>
      </c>
      <c r="E59" s="53" t="str">
        <f t="shared" si="0"/>
        <v/>
      </c>
      <c r="F59" s="58"/>
      <c r="G59" s="58" t="str">
        <f>IF($B59="","",IF($B59="Grand Total",SUM(G$17:G58),SUMIFS('Source Data'!$K:$K,'Source Data'!$J:$J,'Funding Chart'!G$16,'Source Data'!$C:$C,TRIM('Funding Chart'!$B59))))</f>
        <v/>
      </c>
      <c r="H59" s="58" t="str">
        <f>IF($B59="","",IF($B59="Grand Total",SUM(H$17:H58),SUMIFS('Source Data'!$K:$K,'Source Data'!$J:$J,'Funding Chart'!H$16,'Source Data'!$C:$C,TRIM('Funding Chart'!$B59))))</f>
        <v/>
      </c>
      <c r="I59" s="53" t="str">
        <f t="shared" si="1"/>
        <v/>
      </c>
      <c r="J59" s="58"/>
      <c r="K59" s="58" t="str">
        <f>IF($B59="","",IF($B59="Grand Total",SUM(K$17:K58),SUMIFS('Source Data'!$K:$K,'Source Data'!$J:$J,'Funding Chart'!K$16,'Source Data'!$C:$C,TRIM('Funding Chart'!$B59))))</f>
        <v/>
      </c>
      <c r="L59" s="58" t="str">
        <f>IF($B59="","",IF($B59="Grand Total",SUM(L$17:L58),SUMIFS('Source Data'!$K:$K,'Source Data'!$J:$J,'Funding Chart'!L$16,'Source Data'!$C:$C,TRIM('Funding Chart'!$B59))))</f>
        <v/>
      </c>
      <c r="M59" s="58" t="str">
        <f>IF($B59="","",IF($B59="Grand Total",SUM(M$17:M58),SUMIFS('Source Data'!$K:$K,'Source Data'!$J:$J,'Funding Chart'!M$16,'Source Data'!$C:$C,TRIM('Funding Chart'!$B59))))</f>
        <v/>
      </c>
      <c r="N59" s="58" t="str">
        <f>IF($B59="","",IF($B59="Grand Total",SUM(N$17:N58),SUMIFS('Source Data'!$K:$K,'Source Data'!$J:$J,'Funding Chart'!N$16,'Source Data'!$C:$C,TRIM('Funding Chart'!$B59))))</f>
        <v/>
      </c>
      <c r="O59" s="53" t="str">
        <f t="shared" si="2"/>
        <v/>
      </c>
      <c r="P59" s="58"/>
      <c r="Q59" s="58" t="str">
        <f>IF($B59="","",IF($B59="Grand Total",SUM(Q$17:Q58),SUMIFS('Source Data'!$K:$K,'Source Data'!$J:$J,'Funding Chart'!Q$16,'Source Data'!$C:$C,TRIM('Funding Chart'!$B59))))</f>
        <v/>
      </c>
      <c r="R59" s="58" t="str">
        <f>IF($B59="","",IF($B59="Grand Total",SUM(R$17:R58),SUMIFS('Source Data'!$K:$K,'Source Data'!$J:$J,'Funding Chart'!R$16,'Source Data'!$C:$C,TRIM('Funding Chart'!$B59))))</f>
        <v/>
      </c>
      <c r="S59" s="58" t="str">
        <f>IF($B59="","",IF($B59="Grand Total",SUM(S$17:S58),SUMIFS('Source Data'!$K:$K,'Source Data'!$J:$J,'Funding Chart'!S$16,'Source Data'!$C:$C,TRIM('Funding Chart'!$B59))))</f>
        <v/>
      </c>
      <c r="T59" s="58" t="str">
        <f>IF($B59="","",IF($B59="Grand Total",SUM(T$17:T58),SUMIFS('Source Data'!$K:$K,'Source Data'!$J:$J,'Funding Chart'!T$16,'Source Data'!$C:$C,TRIM('Funding Chart'!$B59))))</f>
        <v/>
      </c>
      <c r="U59" s="58" t="str">
        <f>IF($B59="","",IF($B59="Grand Total",SUM(U$17:U58),SUMIFS('Source Data'!$K:$K,'Source Data'!$J:$J,'Funding Chart'!U$16,'Source Data'!$C:$C,TRIM('Funding Chart'!$B59))))</f>
        <v/>
      </c>
      <c r="V59" s="53" t="str">
        <f t="shared" si="3"/>
        <v/>
      </c>
      <c r="W59" s="58"/>
      <c r="X59" s="54" t="str">
        <f t="shared" si="4"/>
        <v/>
      </c>
    </row>
    <row r="60" spans="1:24" ht="15.6" x14ac:dyDescent="0.25">
      <c r="A60" s="56" t="str">
        <f>IF(B60="","",MAX($A$16:A59)+1)</f>
        <v/>
      </c>
      <c r="B60" s="57" t="str">
        <f>IFERROR(INDEX('Source Data'!C:C,MATCH(ROW(A44),'Source Data'!A:A,0)),"")</f>
        <v/>
      </c>
      <c r="C60" s="58" t="str">
        <f>IF($B60="","",IF($B60="Grand Total",SUM(C$17:C59),SUMIFS('Source Data'!$K:$K,'Source Data'!$J:$J,'Funding Chart'!C$16,'Source Data'!$C:$C,TRIM('Funding Chart'!$B60))))</f>
        <v/>
      </c>
      <c r="D60" s="58" t="str">
        <f>IF($B60="","",IF($B60="Grand Total",SUM(D$17:D59),SUMIFS('Source Data'!$K:$K,'Source Data'!$J:$J,'Funding Chart'!D$16,'Source Data'!$C:$C,TRIM('Funding Chart'!$B60))))</f>
        <v/>
      </c>
      <c r="E60" s="53" t="str">
        <f t="shared" si="0"/>
        <v/>
      </c>
      <c r="F60" s="58"/>
      <c r="G60" s="58" t="str">
        <f>IF($B60="","",IF($B60="Grand Total",SUM(G$17:G59),SUMIFS('Source Data'!$K:$K,'Source Data'!$J:$J,'Funding Chart'!G$16,'Source Data'!$C:$C,TRIM('Funding Chart'!$B60))))</f>
        <v/>
      </c>
      <c r="H60" s="58" t="str">
        <f>IF($B60="","",IF($B60="Grand Total",SUM(H$17:H59),SUMIFS('Source Data'!$K:$K,'Source Data'!$J:$J,'Funding Chart'!H$16,'Source Data'!$C:$C,TRIM('Funding Chart'!$B60))))</f>
        <v/>
      </c>
      <c r="I60" s="53" t="str">
        <f t="shared" si="1"/>
        <v/>
      </c>
      <c r="J60" s="58"/>
      <c r="K60" s="58" t="str">
        <f>IF($B60="","",IF($B60="Grand Total",SUM(K$17:K59),SUMIFS('Source Data'!$K:$K,'Source Data'!$J:$J,'Funding Chart'!K$16,'Source Data'!$C:$C,TRIM('Funding Chart'!$B60))))</f>
        <v/>
      </c>
      <c r="L60" s="58" t="str">
        <f>IF($B60="","",IF($B60="Grand Total",SUM(L$17:L59),SUMIFS('Source Data'!$K:$K,'Source Data'!$J:$J,'Funding Chart'!L$16,'Source Data'!$C:$C,TRIM('Funding Chart'!$B60))))</f>
        <v/>
      </c>
      <c r="M60" s="58" t="str">
        <f>IF($B60="","",IF($B60="Grand Total",SUM(M$17:M59),SUMIFS('Source Data'!$K:$K,'Source Data'!$J:$J,'Funding Chart'!M$16,'Source Data'!$C:$C,TRIM('Funding Chart'!$B60))))</f>
        <v/>
      </c>
      <c r="N60" s="58" t="str">
        <f>IF($B60="","",IF($B60="Grand Total",SUM(N$17:N59),SUMIFS('Source Data'!$K:$K,'Source Data'!$J:$J,'Funding Chart'!N$16,'Source Data'!$C:$C,TRIM('Funding Chart'!$B60))))</f>
        <v/>
      </c>
      <c r="O60" s="53" t="str">
        <f t="shared" si="2"/>
        <v/>
      </c>
      <c r="P60" s="58"/>
      <c r="Q60" s="58" t="str">
        <f>IF($B60="","",IF($B60="Grand Total",SUM(Q$17:Q59),SUMIFS('Source Data'!$K:$K,'Source Data'!$J:$J,'Funding Chart'!Q$16,'Source Data'!$C:$C,TRIM('Funding Chart'!$B60))))</f>
        <v/>
      </c>
      <c r="R60" s="58" t="str">
        <f>IF($B60="","",IF($B60="Grand Total",SUM(R$17:R59),SUMIFS('Source Data'!$K:$K,'Source Data'!$J:$J,'Funding Chart'!R$16,'Source Data'!$C:$C,TRIM('Funding Chart'!$B60))))</f>
        <v/>
      </c>
      <c r="S60" s="58" t="str">
        <f>IF($B60="","",IF($B60="Grand Total",SUM(S$17:S59),SUMIFS('Source Data'!$K:$K,'Source Data'!$J:$J,'Funding Chart'!S$16,'Source Data'!$C:$C,TRIM('Funding Chart'!$B60))))</f>
        <v/>
      </c>
      <c r="T60" s="58" t="str">
        <f>IF($B60="","",IF($B60="Grand Total",SUM(T$17:T59),SUMIFS('Source Data'!$K:$K,'Source Data'!$J:$J,'Funding Chart'!T$16,'Source Data'!$C:$C,TRIM('Funding Chart'!$B60))))</f>
        <v/>
      </c>
      <c r="U60" s="58" t="str">
        <f>IF($B60="","",IF($B60="Grand Total",SUM(U$17:U59),SUMIFS('Source Data'!$K:$K,'Source Data'!$J:$J,'Funding Chart'!U$16,'Source Data'!$C:$C,TRIM('Funding Chart'!$B60))))</f>
        <v/>
      </c>
      <c r="V60" s="53" t="str">
        <f t="shared" si="3"/>
        <v/>
      </c>
      <c r="W60" s="58"/>
      <c r="X60" s="54" t="str">
        <f t="shared" si="4"/>
        <v/>
      </c>
    </row>
    <row r="61" spans="1:24" ht="15.6" x14ac:dyDescent="0.25">
      <c r="A61" s="56" t="str">
        <f>IF(B61="","",MAX($A$16:A60)+1)</f>
        <v/>
      </c>
      <c r="B61" s="57" t="str">
        <f>IFERROR(INDEX('Source Data'!C:C,MATCH(ROW(A45),'Source Data'!A:A,0)),"")</f>
        <v/>
      </c>
      <c r="C61" s="58" t="str">
        <f>IF($B61="","",IF($B61="Grand Total",SUM(C$17:C60),SUMIFS('Source Data'!$K:$K,'Source Data'!$J:$J,'Funding Chart'!C$16,'Source Data'!$C:$C,TRIM('Funding Chart'!$B61))))</f>
        <v/>
      </c>
      <c r="D61" s="58" t="str">
        <f>IF($B61="","",IF($B61="Grand Total",SUM(D$17:D60),SUMIFS('Source Data'!$K:$K,'Source Data'!$J:$J,'Funding Chart'!D$16,'Source Data'!$C:$C,TRIM('Funding Chart'!$B61))))</f>
        <v/>
      </c>
      <c r="E61" s="53" t="str">
        <f t="shared" si="0"/>
        <v/>
      </c>
      <c r="F61" s="58"/>
      <c r="G61" s="58" t="str">
        <f>IF($B61="","",IF($B61="Grand Total",SUM(G$17:G60),SUMIFS('Source Data'!$K:$K,'Source Data'!$J:$J,'Funding Chart'!G$16,'Source Data'!$C:$C,TRIM('Funding Chart'!$B61))))</f>
        <v/>
      </c>
      <c r="H61" s="58" t="str">
        <f>IF($B61="","",IF($B61="Grand Total",SUM(H$17:H60),SUMIFS('Source Data'!$K:$K,'Source Data'!$J:$J,'Funding Chart'!H$16,'Source Data'!$C:$C,TRIM('Funding Chart'!$B61))))</f>
        <v/>
      </c>
      <c r="I61" s="53" t="str">
        <f t="shared" si="1"/>
        <v/>
      </c>
      <c r="J61" s="58"/>
      <c r="K61" s="58" t="str">
        <f>IF($B61="","",IF($B61="Grand Total",SUM(K$17:K60),SUMIFS('Source Data'!$K:$K,'Source Data'!$J:$J,'Funding Chart'!K$16,'Source Data'!$C:$C,TRIM('Funding Chart'!$B61))))</f>
        <v/>
      </c>
      <c r="L61" s="58" t="str">
        <f>IF($B61="","",IF($B61="Grand Total",SUM(L$17:L60),SUMIFS('Source Data'!$K:$K,'Source Data'!$J:$J,'Funding Chart'!L$16,'Source Data'!$C:$C,TRIM('Funding Chart'!$B61))))</f>
        <v/>
      </c>
      <c r="M61" s="58" t="str">
        <f>IF($B61="","",IF($B61="Grand Total",SUM(M$17:M60),SUMIFS('Source Data'!$K:$K,'Source Data'!$J:$J,'Funding Chart'!M$16,'Source Data'!$C:$C,TRIM('Funding Chart'!$B61))))</f>
        <v/>
      </c>
      <c r="N61" s="58" t="str">
        <f>IF($B61="","",IF($B61="Grand Total",SUM(N$17:N60),SUMIFS('Source Data'!$K:$K,'Source Data'!$J:$J,'Funding Chart'!N$16,'Source Data'!$C:$C,TRIM('Funding Chart'!$B61))))</f>
        <v/>
      </c>
      <c r="O61" s="53" t="str">
        <f t="shared" si="2"/>
        <v/>
      </c>
      <c r="P61" s="58"/>
      <c r="Q61" s="58" t="str">
        <f>IF($B61="","",IF($B61="Grand Total",SUM(Q$17:Q60),SUMIFS('Source Data'!$K:$K,'Source Data'!$J:$J,'Funding Chart'!Q$16,'Source Data'!$C:$C,TRIM('Funding Chart'!$B61))))</f>
        <v/>
      </c>
      <c r="R61" s="58" t="str">
        <f>IF($B61="","",IF($B61="Grand Total",SUM(R$17:R60),SUMIFS('Source Data'!$K:$K,'Source Data'!$J:$J,'Funding Chart'!R$16,'Source Data'!$C:$C,TRIM('Funding Chart'!$B61))))</f>
        <v/>
      </c>
      <c r="S61" s="58" t="str">
        <f>IF($B61="","",IF($B61="Grand Total",SUM(S$17:S60),SUMIFS('Source Data'!$K:$K,'Source Data'!$J:$J,'Funding Chart'!S$16,'Source Data'!$C:$C,TRIM('Funding Chart'!$B61))))</f>
        <v/>
      </c>
      <c r="T61" s="58" t="str">
        <f>IF($B61="","",IF($B61="Grand Total",SUM(T$17:T60),SUMIFS('Source Data'!$K:$K,'Source Data'!$J:$J,'Funding Chart'!T$16,'Source Data'!$C:$C,TRIM('Funding Chart'!$B61))))</f>
        <v/>
      </c>
      <c r="U61" s="58" t="str">
        <f>IF($B61="","",IF($B61="Grand Total",SUM(U$17:U60),SUMIFS('Source Data'!$K:$K,'Source Data'!$J:$J,'Funding Chart'!U$16,'Source Data'!$C:$C,TRIM('Funding Chart'!$B61))))</f>
        <v/>
      </c>
      <c r="V61" s="53" t="str">
        <f t="shared" si="3"/>
        <v/>
      </c>
      <c r="W61" s="58"/>
      <c r="X61" s="54" t="str">
        <f t="shared" si="4"/>
        <v/>
      </c>
    </row>
    <row r="62" spans="1:24" ht="15.6" x14ac:dyDescent="0.25">
      <c r="A62" s="56" t="str">
        <f>IF(B62="","",MAX($A$16:A61)+1)</f>
        <v/>
      </c>
      <c r="B62" s="57" t="str">
        <f>IFERROR(INDEX('Source Data'!C:C,MATCH(ROW(A46),'Source Data'!A:A,0)),"")</f>
        <v/>
      </c>
      <c r="C62" s="58" t="str">
        <f>IF($B62="","",IF($B62="Grand Total",SUM(C$17:C61),SUMIFS('Source Data'!$K:$K,'Source Data'!$J:$J,'Funding Chart'!C$16,'Source Data'!$C:$C,TRIM('Funding Chart'!$B62))))</f>
        <v/>
      </c>
      <c r="D62" s="58" t="str">
        <f>IF($B62="","",IF($B62="Grand Total",SUM(D$17:D61),SUMIFS('Source Data'!$K:$K,'Source Data'!$J:$J,'Funding Chart'!D$16,'Source Data'!$C:$C,TRIM('Funding Chart'!$B62))))</f>
        <v/>
      </c>
      <c r="E62" s="53" t="str">
        <f t="shared" si="0"/>
        <v/>
      </c>
      <c r="F62" s="58"/>
      <c r="G62" s="58" t="str">
        <f>IF($B62="","",IF($B62="Grand Total",SUM(G$17:G61),SUMIFS('Source Data'!$K:$K,'Source Data'!$J:$J,'Funding Chart'!G$16,'Source Data'!$C:$C,TRIM('Funding Chart'!$B62))))</f>
        <v/>
      </c>
      <c r="H62" s="58" t="str">
        <f>IF($B62="","",IF($B62="Grand Total",SUM(H$17:H61),SUMIFS('Source Data'!$K:$K,'Source Data'!$J:$J,'Funding Chart'!H$16,'Source Data'!$C:$C,TRIM('Funding Chart'!$B62))))</f>
        <v/>
      </c>
      <c r="I62" s="53" t="str">
        <f t="shared" si="1"/>
        <v/>
      </c>
      <c r="J62" s="58"/>
      <c r="K62" s="58" t="str">
        <f>IF($B62="","",IF($B62="Grand Total",SUM(K$17:K61),SUMIFS('Source Data'!$K:$K,'Source Data'!$J:$J,'Funding Chart'!K$16,'Source Data'!$C:$C,TRIM('Funding Chart'!$B62))))</f>
        <v/>
      </c>
      <c r="L62" s="58" t="str">
        <f>IF($B62="","",IF($B62="Grand Total",SUM(L$17:L61),SUMIFS('Source Data'!$K:$K,'Source Data'!$J:$J,'Funding Chart'!L$16,'Source Data'!$C:$C,TRIM('Funding Chart'!$B62))))</f>
        <v/>
      </c>
      <c r="M62" s="58" t="str">
        <f>IF($B62="","",IF($B62="Grand Total",SUM(M$17:M61),SUMIFS('Source Data'!$K:$K,'Source Data'!$J:$J,'Funding Chart'!M$16,'Source Data'!$C:$C,TRIM('Funding Chart'!$B62))))</f>
        <v/>
      </c>
      <c r="N62" s="58" t="str">
        <f>IF($B62="","",IF($B62="Grand Total",SUM(N$17:N61),SUMIFS('Source Data'!$K:$K,'Source Data'!$J:$J,'Funding Chart'!N$16,'Source Data'!$C:$C,TRIM('Funding Chart'!$B62))))</f>
        <v/>
      </c>
      <c r="O62" s="53" t="str">
        <f t="shared" si="2"/>
        <v/>
      </c>
      <c r="P62" s="58"/>
      <c r="Q62" s="58" t="str">
        <f>IF($B62="","",IF($B62="Grand Total",SUM(Q$17:Q61),SUMIFS('Source Data'!$K:$K,'Source Data'!$J:$J,'Funding Chart'!Q$16,'Source Data'!$C:$C,TRIM('Funding Chart'!$B62))))</f>
        <v/>
      </c>
      <c r="R62" s="58" t="str">
        <f>IF($B62="","",IF($B62="Grand Total",SUM(R$17:R61),SUMIFS('Source Data'!$K:$K,'Source Data'!$J:$J,'Funding Chart'!R$16,'Source Data'!$C:$C,TRIM('Funding Chart'!$B62))))</f>
        <v/>
      </c>
      <c r="S62" s="58" t="str">
        <f>IF($B62="","",IF($B62="Grand Total",SUM(S$17:S61),SUMIFS('Source Data'!$K:$K,'Source Data'!$J:$J,'Funding Chart'!S$16,'Source Data'!$C:$C,TRIM('Funding Chart'!$B62))))</f>
        <v/>
      </c>
      <c r="T62" s="58" t="str">
        <f>IF($B62="","",IF($B62="Grand Total",SUM(T$17:T61),SUMIFS('Source Data'!$K:$K,'Source Data'!$J:$J,'Funding Chart'!T$16,'Source Data'!$C:$C,TRIM('Funding Chart'!$B62))))</f>
        <v/>
      </c>
      <c r="U62" s="58" t="str">
        <f>IF($B62="","",IF($B62="Grand Total",SUM(U$17:U61),SUMIFS('Source Data'!$K:$K,'Source Data'!$J:$J,'Funding Chart'!U$16,'Source Data'!$C:$C,TRIM('Funding Chart'!$B62))))</f>
        <v/>
      </c>
      <c r="V62" s="53" t="str">
        <f t="shared" si="3"/>
        <v/>
      </c>
      <c r="W62" s="58"/>
      <c r="X62" s="54" t="str">
        <f t="shared" si="4"/>
        <v/>
      </c>
    </row>
    <row r="63" spans="1:24" ht="15.6" x14ac:dyDescent="0.25">
      <c r="A63" s="56" t="str">
        <f>IF(B63="","",MAX($A$16:A62)+1)</f>
        <v/>
      </c>
      <c r="B63" s="57" t="str">
        <f>IFERROR(INDEX('Source Data'!C:C,MATCH(ROW(A47),'Source Data'!A:A,0)),"")</f>
        <v/>
      </c>
      <c r="C63" s="58" t="str">
        <f>IF($B63="","",IF($B63="Grand Total",SUM(C$17:C62),SUMIFS('Source Data'!$K:$K,'Source Data'!$J:$J,'Funding Chart'!C$16,'Source Data'!$C:$C,TRIM('Funding Chart'!$B63))))</f>
        <v/>
      </c>
      <c r="D63" s="58" t="str">
        <f>IF($B63="","",IF($B63="Grand Total",SUM(D$17:D62),SUMIFS('Source Data'!$K:$K,'Source Data'!$J:$J,'Funding Chart'!D$16,'Source Data'!$C:$C,TRIM('Funding Chart'!$B63))))</f>
        <v/>
      </c>
      <c r="E63" s="53" t="str">
        <f t="shared" si="0"/>
        <v/>
      </c>
      <c r="F63" s="58"/>
      <c r="G63" s="58" t="str">
        <f>IF($B63="","",IF($B63="Grand Total",SUM(G$17:G62),SUMIFS('Source Data'!$K:$K,'Source Data'!$J:$J,'Funding Chart'!G$16,'Source Data'!$C:$C,TRIM('Funding Chart'!$B63))))</f>
        <v/>
      </c>
      <c r="H63" s="58" t="str">
        <f>IF($B63="","",IF($B63="Grand Total",SUM(H$17:H62),SUMIFS('Source Data'!$K:$K,'Source Data'!$J:$J,'Funding Chart'!H$16,'Source Data'!$C:$C,TRIM('Funding Chart'!$B63))))</f>
        <v/>
      </c>
      <c r="I63" s="53" t="str">
        <f t="shared" si="1"/>
        <v/>
      </c>
      <c r="J63" s="58"/>
      <c r="K63" s="58" t="str">
        <f>IF($B63="","",IF($B63="Grand Total",SUM(K$17:K62),SUMIFS('Source Data'!$K:$K,'Source Data'!$J:$J,'Funding Chart'!K$16,'Source Data'!$C:$C,TRIM('Funding Chart'!$B63))))</f>
        <v/>
      </c>
      <c r="L63" s="58" t="str">
        <f>IF($B63="","",IF($B63="Grand Total",SUM(L$17:L62),SUMIFS('Source Data'!$K:$K,'Source Data'!$J:$J,'Funding Chart'!L$16,'Source Data'!$C:$C,TRIM('Funding Chart'!$B63))))</f>
        <v/>
      </c>
      <c r="M63" s="58" t="str">
        <f>IF($B63="","",IF($B63="Grand Total",SUM(M$17:M62),SUMIFS('Source Data'!$K:$K,'Source Data'!$J:$J,'Funding Chart'!M$16,'Source Data'!$C:$C,TRIM('Funding Chart'!$B63))))</f>
        <v/>
      </c>
      <c r="N63" s="58" t="str">
        <f>IF($B63="","",IF($B63="Grand Total",SUM(N$17:N62),SUMIFS('Source Data'!$K:$K,'Source Data'!$J:$J,'Funding Chart'!N$16,'Source Data'!$C:$C,TRIM('Funding Chart'!$B63))))</f>
        <v/>
      </c>
      <c r="O63" s="53" t="str">
        <f t="shared" si="2"/>
        <v/>
      </c>
      <c r="P63" s="58"/>
      <c r="Q63" s="58" t="str">
        <f>IF($B63="","",IF($B63="Grand Total",SUM(Q$17:Q62),SUMIFS('Source Data'!$K:$K,'Source Data'!$J:$J,'Funding Chart'!Q$16,'Source Data'!$C:$C,TRIM('Funding Chart'!$B63))))</f>
        <v/>
      </c>
      <c r="R63" s="58" t="str">
        <f>IF($B63="","",IF($B63="Grand Total",SUM(R$17:R62),SUMIFS('Source Data'!$K:$K,'Source Data'!$J:$J,'Funding Chart'!R$16,'Source Data'!$C:$C,TRIM('Funding Chart'!$B63))))</f>
        <v/>
      </c>
      <c r="S63" s="58" t="str">
        <f>IF($B63="","",IF($B63="Grand Total",SUM(S$17:S62),SUMIFS('Source Data'!$K:$K,'Source Data'!$J:$J,'Funding Chart'!S$16,'Source Data'!$C:$C,TRIM('Funding Chart'!$B63))))</f>
        <v/>
      </c>
      <c r="T63" s="58" t="str">
        <f>IF($B63="","",IF($B63="Grand Total",SUM(T$17:T62),SUMIFS('Source Data'!$K:$K,'Source Data'!$J:$J,'Funding Chart'!T$16,'Source Data'!$C:$C,TRIM('Funding Chart'!$B63))))</f>
        <v/>
      </c>
      <c r="U63" s="58" t="str">
        <f>IF($B63="","",IF($B63="Grand Total",SUM(U$17:U62),SUMIFS('Source Data'!$K:$K,'Source Data'!$J:$J,'Funding Chart'!U$16,'Source Data'!$C:$C,TRIM('Funding Chart'!$B63))))</f>
        <v/>
      </c>
      <c r="V63" s="53" t="str">
        <f t="shared" si="3"/>
        <v/>
      </c>
      <c r="W63" s="58"/>
      <c r="X63" s="54" t="str">
        <f t="shared" si="4"/>
        <v/>
      </c>
    </row>
    <row r="64" spans="1:24" ht="15.6" x14ac:dyDescent="0.25">
      <c r="A64" s="56" t="str">
        <f>IF(B64="","",MAX($A$16:A63)+1)</f>
        <v/>
      </c>
      <c r="B64" s="57" t="str">
        <f>IFERROR(INDEX('Source Data'!C:C,MATCH(ROW(A48),'Source Data'!A:A,0)),"")</f>
        <v/>
      </c>
      <c r="C64" s="58" t="str">
        <f>IF($B64="","",IF($B64="Grand Total",SUM(C$17:C63),SUMIFS('Source Data'!$K:$K,'Source Data'!$J:$J,'Funding Chart'!C$16,'Source Data'!$C:$C,TRIM('Funding Chart'!$B64))))</f>
        <v/>
      </c>
      <c r="D64" s="58" t="str">
        <f>IF($B64="","",IF($B64="Grand Total",SUM(D$17:D63),SUMIFS('Source Data'!$K:$K,'Source Data'!$J:$J,'Funding Chart'!D$16,'Source Data'!$C:$C,TRIM('Funding Chart'!$B64))))</f>
        <v/>
      </c>
      <c r="E64" s="53" t="str">
        <f t="shared" si="0"/>
        <v/>
      </c>
      <c r="F64" s="58"/>
      <c r="G64" s="58" t="str">
        <f>IF($B64="","",IF($B64="Grand Total",SUM(G$17:G63),SUMIFS('Source Data'!$K:$K,'Source Data'!$J:$J,'Funding Chart'!G$16,'Source Data'!$C:$C,TRIM('Funding Chart'!$B64))))</f>
        <v/>
      </c>
      <c r="H64" s="58" t="str">
        <f>IF($B64="","",IF($B64="Grand Total",SUM(H$17:H63),SUMIFS('Source Data'!$K:$K,'Source Data'!$J:$J,'Funding Chart'!H$16,'Source Data'!$C:$C,TRIM('Funding Chart'!$B64))))</f>
        <v/>
      </c>
      <c r="I64" s="53" t="str">
        <f t="shared" si="1"/>
        <v/>
      </c>
      <c r="J64" s="58"/>
      <c r="K64" s="58" t="str">
        <f>IF($B64="","",IF($B64="Grand Total",SUM(K$17:K63),SUMIFS('Source Data'!$K:$K,'Source Data'!$J:$J,'Funding Chart'!K$16,'Source Data'!$C:$C,TRIM('Funding Chart'!$B64))))</f>
        <v/>
      </c>
      <c r="L64" s="58" t="str">
        <f>IF($B64="","",IF($B64="Grand Total",SUM(L$17:L63),SUMIFS('Source Data'!$K:$K,'Source Data'!$J:$J,'Funding Chart'!L$16,'Source Data'!$C:$C,TRIM('Funding Chart'!$B64))))</f>
        <v/>
      </c>
      <c r="M64" s="58" t="str">
        <f>IF($B64="","",IF($B64="Grand Total",SUM(M$17:M63),SUMIFS('Source Data'!$K:$K,'Source Data'!$J:$J,'Funding Chart'!M$16,'Source Data'!$C:$C,TRIM('Funding Chart'!$B64))))</f>
        <v/>
      </c>
      <c r="N64" s="58" t="str">
        <f>IF($B64="","",IF($B64="Grand Total",SUM(N$17:N63),SUMIFS('Source Data'!$K:$K,'Source Data'!$J:$J,'Funding Chart'!N$16,'Source Data'!$C:$C,TRIM('Funding Chart'!$B64))))</f>
        <v/>
      </c>
      <c r="O64" s="53" t="str">
        <f t="shared" si="2"/>
        <v/>
      </c>
      <c r="P64" s="58"/>
      <c r="Q64" s="58" t="str">
        <f>IF($B64="","",IF($B64="Grand Total",SUM(Q$17:Q63),SUMIFS('Source Data'!$K:$K,'Source Data'!$J:$J,'Funding Chart'!Q$16,'Source Data'!$C:$C,TRIM('Funding Chart'!$B64))))</f>
        <v/>
      </c>
      <c r="R64" s="58" t="str">
        <f>IF($B64="","",IF($B64="Grand Total",SUM(R$17:R63),SUMIFS('Source Data'!$K:$K,'Source Data'!$J:$J,'Funding Chart'!R$16,'Source Data'!$C:$C,TRIM('Funding Chart'!$B64))))</f>
        <v/>
      </c>
      <c r="S64" s="58" t="str">
        <f>IF($B64="","",IF($B64="Grand Total",SUM(S$17:S63),SUMIFS('Source Data'!$K:$K,'Source Data'!$J:$J,'Funding Chart'!S$16,'Source Data'!$C:$C,TRIM('Funding Chart'!$B64))))</f>
        <v/>
      </c>
      <c r="T64" s="58" t="str">
        <f>IF($B64="","",IF($B64="Grand Total",SUM(T$17:T63),SUMIFS('Source Data'!$K:$K,'Source Data'!$J:$J,'Funding Chart'!T$16,'Source Data'!$C:$C,TRIM('Funding Chart'!$B64))))</f>
        <v/>
      </c>
      <c r="U64" s="58" t="str">
        <f>IF($B64="","",IF($B64="Grand Total",SUM(U$17:U63),SUMIFS('Source Data'!$K:$K,'Source Data'!$J:$J,'Funding Chart'!U$16,'Source Data'!$C:$C,TRIM('Funding Chart'!$B64))))</f>
        <v/>
      </c>
      <c r="V64" s="53" t="str">
        <f t="shared" si="3"/>
        <v/>
      </c>
      <c r="W64" s="58"/>
      <c r="X64" s="54" t="str">
        <f t="shared" si="4"/>
        <v/>
      </c>
    </row>
    <row r="65" spans="1:24" ht="15.6" x14ac:dyDescent="0.25">
      <c r="A65" s="56" t="str">
        <f>IF(B65="","",MAX($A$16:A64)+1)</f>
        <v/>
      </c>
      <c r="B65" s="57" t="str">
        <f>IFERROR(INDEX('Source Data'!C:C,MATCH(ROW(A49),'Source Data'!A:A,0)),"")</f>
        <v/>
      </c>
      <c r="C65" s="58" t="str">
        <f>IF($B65="","",IF($B65="Grand Total",SUM(C$17:C64),SUMIFS('Source Data'!$K:$K,'Source Data'!$J:$J,'Funding Chart'!C$16,'Source Data'!$C:$C,TRIM('Funding Chart'!$B65))))</f>
        <v/>
      </c>
      <c r="D65" s="58" t="str">
        <f>IF($B65="","",IF($B65="Grand Total",SUM(D$17:D64),SUMIFS('Source Data'!$K:$K,'Source Data'!$J:$J,'Funding Chart'!D$16,'Source Data'!$C:$C,TRIM('Funding Chart'!$B65))))</f>
        <v/>
      </c>
      <c r="E65" s="53" t="str">
        <f t="shared" si="0"/>
        <v/>
      </c>
      <c r="F65" s="58"/>
      <c r="G65" s="58" t="str">
        <f>IF($B65="","",IF($B65="Grand Total",SUM(G$17:G64),SUMIFS('Source Data'!$K:$K,'Source Data'!$J:$J,'Funding Chart'!G$16,'Source Data'!$C:$C,TRIM('Funding Chart'!$B65))))</f>
        <v/>
      </c>
      <c r="H65" s="58" t="str">
        <f>IF($B65="","",IF($B65="Grand Total",SUM(H$17:H64),SUMIFS('Source Data'!$K:$K,'Source Data'!$J:$J,'Funding Chart'!H$16,'Source Data'!$C:$C,TRIM('Funding Chart'!$B65))))</f>
        <v/>
      </c>
      <c r="I65" s="53" t="str">
        <f t="shared" si="1"/>
        <v/>
      </c>
      <c r="J65" s="58"/>
      <c r="K65" s="58" t="str">
        <f>IF($B65="","",IF($B65="Grand Total",SUM(K$17:K64),SUMIFS('Source Data'!$K:$K,'Source Data'!$J:$J,'Funding Chart'!K$16,'Source Data'!$C:$C,TRIM('Funding Chart'!$B65))))</f>
        <v/>
      </c>
      <c r="L65" s="58" t="str">
        <f>IF($B65="","",IF($B65="Grand Total",SUM(L$17:L64),SUMIFS('Source Data'!$K:$K,'Source Data'!$J:$J,'Funding Chart'!L$16,'Source Data'!$C:$C,TRIM('Funding Chart'!$B65))))</f>
        <v/>
      </c>
      <c r="M65" s="58" t="str">
        <f>IF($B65="","",IF($B65="Grand Total",SUM(M$17:M64),SUMIFS('Source Data'!$K:$K,'Source Data'!$J:$J,'Funding Chart'!M$16,'Source Data'!$C:$C,TRIM('Funding Chart'!$B65))))</f>
        <v/>
      </c>
      <c r="N65" s="58" t="str">
        <f>IF($B65="","",IF($B65="Grand Total",SUM(N$17:N64),SUMIFS('Source Data'!$K:$K,'Source Data'!$J:$J,'Funding Chart'!N$16,'Source Data'!$C:$C,TRIM('Funding Chart'!$B65))))</f>
        <v/>
      </c>
      <c r="O65" s="53" t="str">
        <f t="shared" si="2"/>
        <v/>
      </c>
      <c r="P65" s="58"/>
      <c r="Q65" s="58" t="str">
        <f>IF($B65="","",IF($B65="Grand Total",SUM(Q$17:Q64),SUMIFS('Source Data'!$K:$K,'Source Data'!$J:$J,'Funding Chart'!Q$16,'Source Data'!$C:$C,TRIM('Funding Chart'!$B65))))</f>
        <v/>
      </c>
      <c r="R65" s="58" t="str">
        <f>IF($B65="","",IF($B65="Grand Total",SUM(R$17:R64),SUMIFS('Source Data'!$K:$K,'Source Data'!$J:$J,'Funding Chart'!R$16,'Source Data'!$C:$C,TRIM('Funding Chart'!$B65))))</f>
        <v/>
      </c>
      <c r="S65" s="58" t="str">
        <f>IF($B65="","",IF($B65="Grand Total",SUM(S$17:S64),SUMIFS('Source Data'!$K:$K,'Source Data'!$J:$J,'Funding Chart'!S$16,'Source Data'!$C:$C,TRIM('Funding Chart'!$B65))))</f>
        <v/>
      </c>
      <c r="T65" s="58" t="str">
        <f>IF($B65="","",IF($B65="Grand Total",SUM(T$17:T64),SUMIFS('Source Data'!$K:$K,'Source Data'!$J:$J,'Funding Chart'!T$16,'Source Data'!$C:$C,TRIM('Funding Chart'!$B65))))</f>
        <v/>
      </c>
      <c r="U65" s="58" t="str">
        <f>IF($B65="","",IF($B65="Grand Total",SUM(U$17:U64),SUMIFS('Source Data'!$K:$K,'Source Data'!$J:$J,'Funding Chart'!U$16,'Source Data'!$C:$C,TRIM('Funding Chart'!$B65))))</f>
        <v/>
      </c>
      <c r="V65" s="53" t="str">
        <f t="shared" si="3"/>
        <v/>
      </c>
      <c r="W65" s="58"/>
      <c r="X65" s="54" t="str">
        <f t="shared" si="4"/>
        <v/>
      </c>
    </row>
    <row r="66" spans="1:24" ht="15.6" x14ac:dyDescent="0.25">
      <c r="A66" s="56" t="str">
        <f>IF(B66="","",MAX($A$16:A65)+1)</f>
        <v/>
      </c>
      <c r="B66" s="57" t="str">
        <f>IFERROR(INDEX('Source Data'!C:C,MATCH(ROW(A50),'Source Data'!A:A,0)),"")</f>
        <v/>
      </c>
      <c r="C66" s="58" t="str">
        <f>IF($B66="","",IF($B66="Grand Total",SUM(C$17:C65),SUMIFS('Source Data'!$K:$K,'Source Data'!$J:$J,'Funding Chart'!C$16,'Source Data'!$C:$C,TRIM('Funding Chart'!$B66))))</f>
        <v/>
      </c>
      <c r="D66" s="58" t="str">
        <f>IF($B66="","",IF($B66="Grand Total",SUM(D$17:D65),SUMIFS('Source Data'!$K:$K,'Source Data'!$J:$J,'Funding Chart'!D$16,'Source Data'!$C:$C,TRIM('Funding Chart'!$B66))))</f>
        <v/>
      </c>
      <c r="E66" s="53" t="str">
        <f t="shared" si="0"/>
        <v/>
      </c>
      <c r="F66" s="58"/>
      <c r="G66" s="58" t="str">
        <f>IF($B66="","",IF($B66="Grand Total",SUM(G$17:G65),SUMIFS('Source Data'!$K:$K,'Source Data'!$J:$J,'Funding Chart'!G$16,'Source Data'!$C:$C,TRIM('Funding Chart'!$B66))))</f>
        <v/>
      </c>
      <c r="H66" s="58" t="str">
        <f>IF($B66="","",IF($B66="Grand Total",SUM(H$17:H65),SUMIFS('Source Data'!$K:$K,'Source Data'!$J:$J,'Funding Chart'!H$16,'Source Data'!$C:$C,TRIM('Funding Chart'!$B66))))</f>
        <v/>
      </c>
      <c r="I66" s="53" t="str">
        <f t="shared" si="1"/>
        <v/>
      </c>
      <c r="J66" s="58"/>
      <c r="K66" s="58" t="str">
        <f>IF($B66="","",IF($B66="Grand Total",SUM(K$17:K65),SUMIFS('Source Data'!$K:$K,'Source Data'!$J:$J,'Funding Chart'!K$16,'Source Data'!$C:$C,TRIM('Funding Chart'!$B66))))</f>
        <v/>
      </c>
      <c r="L66" s="58" t="str">
        <f>IF($B66="","",IF($B66="Grand Total",SUM(L$17:L65),SUMIFS('Source Data'!$K:$K,'Source Data'!$J:$J,'Funding Chart'!L$16,'Source Data'!$C:$C,TRIM('Funding Chart'!$B66))))</f>
        <v/>
      </c>
      <c r="M66" s="58" t="str">
        <f>IF($B66="","",IF($B66="Grand Total",SUM(M$17:M65),SUMIFS('Source Data'!$K:$K,'Source Data'!$J:$J,'Funding Chart'!M$16,'Source Data'!$C:$C,TRIM('Funding Chart'!$B66))))</f>
        <v/>
      </c>
      <c r="N66" s="58" t="str">
        <f>IF($B66="","",IF($B66="Grand Total",SUM(N$17:N65),SUMIFS('Source Data'!$K:$K,'Source Data'!$J:$J,'Funding Chart'!N$16,'Source Data'!$C:$C,TRIM('Funding Chart'!$B66))))</f>
        <v/>
      </c>
      <c r="O66" s="53" t="str">
        <f t="shared" si="2"/>
        <v/>
      </c>
      <c r="P66" s="58"/>
      <c r="Q66" s="58" t="str">
        <f>IF($B66="","",IF($B66="Grand Total",SUM(Q$17:Q65),SUMIFS('Source Data'!$K:$K,'Source Data'!$J:$J,'Funding Chart'!Q$16,'Source Data'!$C:$C,TRIM('Funding Chart'!$B66))))</f>
        <v/>
      </c>
      <c r="R66" s="58" t="str">
        <f>IF($B66="","",IF($B66="Grand Total",SUM(R$17:R65),SUMIFS('Source Data'!$K:$K,'Source Data'!$J:$J,'Funding Chart'!R$16,'Source Data'!$C:$C,TRIM('Funding Chart'!$B66))))</f>
        <v/>
      </c>
      <c r="S66" s="58" t="str">
        <f>IF($B66="","",IF($B66="Grand Total",SUM(S$17:S65),SUMIFS('Source Data'!$K:$K,'Source Data'!$J:$J,'Funding Chart'!S$16,'Source Data'!$C:$C,TRIM('Funding Chart'!$B66))))</f>
        <v/>
      </c>
      <c r="T66" s="58" t="str">
        <f>IF($B66="","",IF($B66="Grand Total",SUM(T$17:T65),SUMIFS('Source Data'!$K:$K,'Source Data'!$J:$J,'Funding Chart'!T$16,'Source Data'!$C:$C,TRIM('Funding Chart'!$B66))))</f>
        <v/>
      </c>
      <c r="U66" s="58" t="str">
        <f>IF($B66="","",IF($B66="Grand Total",SUM(U$17:U65),SUMIFS('Source Data'!$K:$K,'Source Data'!$J:$J,'Funding Chart'!U$16,'Source Data'!$C:$C,TRIM('Funding Chart'!$B66))))</f>
        <v/>
      </c>
      <c r="V66" s="53" t="str">
        <f t="shared" si="3"/>
        <v/>
      </c>
      <c r="W66" s="58"/>
      <c r="X66" s="54" t="str">
        <f t="shared" si="4"/>
        <v/>
      </c>
    </row>
    <row r="67" spans="1:24" ht="15.6" x14ac:dyDescent="0.25">
      <c r="A67" s="56" t="str">
        <f>IF(B67="","",MAX($A$16:A66)+1)</f>
        <v/>
      </c>
      <c r="B67" s="57" t="str">
        <f>IFERROR(INDEX('Source Data'!C:C,MATCH(ROW(A51),'Source Data'!A:A,0)),"")</f>
        <v/>
      </c>
      <c r="C67" s="58" t="str">
        <f>IF($B67="","",IF($B67="Grand Total",SUM(C$17:C66),SUMIFS('Source Data'!$K:$K,'Source Data'!$J:$J,'Funding Chart'!C$16,'Source Data'!$C:$C,TRIM('Funding Chart'!$B67))))</f>
        <v/>
      </c>
      <c r="D67" s="58" t="str">
        <f>IF($B67="","",IF($B67="Grand Total",SUM(D$17:D66),SUMIFS('Source Data'!$K:$K,'Source Data'!$J:$J,'Funding Chart'!D$16,'Source Data'!$C:$C,TRIM('Funding Chart'!$B67))))</f>
        <v/>
      </c>
      <c r="E67" s="53" t="str">
        <f t="shared" si="0"/>
        <v/>
      </c>
      <c r="F67" s="58"/>
      <c r="G67" s="58" t="str">
        <f>IF($B67="","",IF($B67="Grand Total",SUM(G$17:G66),SUMIFS('Source Data'!$K:$K,'Source Data'!$J:$J,'Funding Chart'!G$16,'Source Data'!$C:$C,TRIM('Funding Chart'!$B67))))</f>
        <v/>
      </c>
      <c r="H67" s="58" t="str">
        <f>IF($B67="","",IF($B67="Grand Total",SUM(H$17:H66),SUMIFS('Source Data'!$K:$K,'Source Data'!$J:$J,'Funding Chart'!H$16,'Source Data'!$C:$C,TRIM('Funding Chart'!$B67))))</f>
        <v/>
      </c>
      <c r="I67" s="53" t="str">
        <f t="shared" si="1"/>
        <v/>
      </c>
      <c r="J67" s="58"/>
      <c r="K67" s="58" t="str">
        <f>IF($B67="","",IF($B67="Grand Total",SUM(K$17:K66),SUMIFS('Source Data'!$K:$K,'Source Data'!$J:$J,'Funding Chart'!K$16,'Source Data'!$C:$C,TRIM('Funding Chart'!$B67))))</f>
        <v/>
      </c>
      <c r="L67" s="58" t="str">
        <f>IF($B67="","",IF($B67="Grand Total",SUM(L$17:L66),SUMIFS('Source Data'!$K:$K,'Source Data'!$J:$J,'Funding Chart'!L$16,'Source Data'!$C:$C,TRIM('Funding Chart'!$B67))))</f>
        <v/>
      </c>
      <c r="M67" s="58" t="str">
        <f>IF($B67="","",IF($B67="Grand Total",SUM(M$17:M66),SUMIFS('Source Data'!$K:$K,'Source Data'!$J:$J,'Funding Chart'!M$16,'Source Data'!$C:$C,TRIM('Funding Chart'!$B67))))</f>
        <v/>
      </c>
      <c r="N67" s="58" t="str">
        <f>IF($B67="","",IF($B67="Grand Total",SUM(N$17:N66),SUMIFS('Source Data'!$K:$K,'Source Data'!$J:$J,'Funding Chart'!N$16,'Source Data'!$C:$C,TRIM('Funding Chart'!$B67))))</f>
        <v/>
      </c>
      <c r="O67" s="53" t="str">
        <f t="shared" si="2"/>
        <v/>
      </c>
      <c r="P67" s="58"/>
      <c r="Q67" s="58" t="str">
        <f>IF($B67="","",IF($B67="Grand Total",SUM(Q$17:Q66),SUMIFS('Source Data'!$K:$K,'Source Data'!$J:$J,'Funding Chart'!Q$16,'Source Data'!$C:$C,TRIM('Funding Chart'!$B67))))</f>
        <v/>
      </c>
      <c r="R67" s="58" t="str">
        <f>IF($B67="","",IF($B67="Grand Total",SUM(R$17:R66),SUMIFS('Source Data'!$K:$K,'Source Data'!$J:$J,'Funding Chart'!R$16,'Source Data'!$C:$C,TRIM('Funding Chart'!$B67))))</f>
        <v/>
      </c>
      <c r="S67" s="58" t="str">
        <f>IF($B67="","",IF($B67="Grand Total",SUM(S$17:S66),SUMIFS('Source Data'!$K:$K,'Source Data'!$J:$J,'Funding Chart'!S$16,'Source Data'!$C:$C,TRIM('Funding Chart'!$B67))))</f>
        <v/>
      </c>
      <c r="T67" s="58" t="str">
        <f>IF($B67="","",IF($B67="Grand Total",SUM(T$17:T66),SUMIFS('Source Data'!$K:$K,'Source Data'!$J:$J,'Funding Chart'!T$16,'Source Data'!$C:$C,TRIM('Funding Chart'!$B67))))</f>
        <v/>
      </c>
      <c r="U67" s="58" t="str">
        <f>IF($B67="","",IF($B67="Grand Total",SUM(U$17:U66),SUMIFS('Source Data'!$K:$K,'Source Data'!$J:$J,'Funding Chart'!U$16,'Source Data'!$C:$C,TRIM('Funding Chart'!$B67))))</f>
        <v/>
      </c>
      <c r="V67" s="53" t="str">
        <f t="shared" si="3"/>
        <v/>
      </c>
      <c r="W67" s="58"/>
      <c r="X67" s="54" t="str">
        <f t="shared" si="4"/>
        <v/>
      </c>
    </row>
    <row r="68" spans="1:24" ht="15.6" x14ac:dyDescent="0.25">
      <c r="A68" s="56" t="str">
        <f>IF(B68="","",MAX($A$16:A67)+1)</f>
        <v/>
      </c>
      <c r="B68" s="57" t="str">
        <f>IFERROR(INDEX('Source Data'!C:C,MATCH(ROW(A52),'Source Data'!A:A,0)),"")</f>
        <v/>
      </c>
      <c r="C68" s="58" t="str">
        <f>IF($B68="","",IF($B68="Grand Total",SUM(C$17:C67),SUMIFS('Source Data'!$K:$K,'Source Data'!$J:$J,'Funding Chart'!C$16,'Source Data'!$C:$C,TRIM('Funding Chart'!$B68))))</f>
        <v/>
      </c>
      <c r="D68" s="58" t="str">
        <f>IF($B68="","",IF($B68="Grand Total",SUM(D$17:D67),SUMIFS('Source Data'!$K:$K,'Source Data'!$J:$J,'Funding Chart'!D$16,'Source Data'!$C:$C,TRIM('Funding Chart'!$B68))))</f>
        <v/>
      </c>
      <c r="E68" s="53" t="str">
        <f t="shared" si="0"/>
        <v/>
      </c>
      <c r="F68" s="58"/>
      <c r="G68" s="58" t="str">
        <f>IF($B68="","",IF($B68="Grand Total",SUM(G$17:G67),SUMIFS('Source Data'!$K:$K,'Source Data'!$J:$J,'Funding Chart'!G$16,'Source Data'!$C:$C,TRIM('Funding Chart'!$B68))))</f>
        <v/>
      </c>
      <c r="H68" s="58" t="str">
        <f>IF($B68="","",IF($B68="Grand Total",SUM(H$17:H67),SUMIFS('Source Data'!$K:$K,'Source Data'!$J:$J,'Funding Chart'!H$16,'Source Data'!$C:$C,TRIM('Funding Chart'!$B68))))</f>
        <v/>
      </c>
      <c r="I68" s="53" t="str">
        <f t="shared" si="1"/>
        <v/>
      </c>
      <c r="J68" s="58"/>
      <c r="K68" s="58" t="str">
        <f>IF($B68="","",IF($B68="Grand Total",SUM(K$17:K67),SUMIFS('Source Data'!$K:$K,'Source Data'!$J:$J,'Funding Chart'!K$16,'Source Data'!$C:$C,TRIM('Funding Chart'!$B68))))</f>
        <v/>
      </c>
      <c r="L68" s="58" t="str">
        <f>IF($B68="","",IF($B68="Grand Total",SUM(L$17:L67),SUMIFS('Source Data'!$K:$K,'Source Data'!$J:$J,'Funding Chart'!L$16,'Source Data'!$C:$C,TRIM('Funding Chart'!$B68))))</f>
        <v/>
      </c>
      <c r="M68" s="58" t="str">
        <f>IF($B68="","",IF($B68="Grand Total",SUM(M$17:M67),SUMIFS('Source Data'!$K:$K,'Source Data'!$J:$J,'Funding Chart'!M$16,'Source Data'!$C:$C,TRIM('Funding Chart'!$B68))))</f>
        <v/>
      </c>
      <c r="N68" s="58" t="str">
        <f>IF($B68="","",IF($B68="Grand Total",SUM(N$17:N67),SUMIFS('Source Data'!$K:$K,'Source Data'!$J:$J,'Funding Chart'!N$16,'Source Data'!$C:$C,TRIM('Funding Chart'!$B68))))</f>
        <v/>
      </c>
      <c r="O68" s="53" t="str">
        <f t="shared" si="2"/>
        <v/>
      </c>
      <c r="P68" s="58"/>
      <c r="Q68" s="58" t="str">
        <f>IF($B68="","",IF($B68="Grand Total",SUM(Q$17:Q67),SUMIFS('Source Data'!$K:$K,'Source Data'!$J:$J,'Funding Chart'!Q$16,'Source Data'!$C:$C,TRIM('Funding Chart'!$B68))))</f>
        <v/>
      </c>
      <c r="R68" s="58" t="str">
        <f>IF($B68="","",IF($B68="Grand Total",SUM(R$17:R67),SUMIFS('Source Data'!$K:$K,'Source Data'!$J:$J,'Funding Chart'!R$16,'Source Data'!$C:$C,TRIM('Funding Chart'!$B68))))</f>
        <v/>
      </c>
      <c r="S68" s="58" t="str">
        <f>IF($B68="","",IF($B68="Grand Total",SUM(S$17:S67),SUMIFS('Source Data'!$K:$K,'Source Data'!$J:$J,'Funding Chart'!S$16,'Source Data'!$C:$C,TRIM('Funding Chart'!$B68))))</f>
        <v/>
      </c>
      <c r="T68" s="58" t="str">
        <f>IF($B68="","",IF($B68="Grand Total",SUM(T$17:T67),SUMIFS('Source Data'!$K:$K,'Source Data'!$J:$J,'Funding Chart'!T$16,'Source Data'!$C:$C,TRIM('Funding Chart'!$B68))))</f>
        <v/>
      </c>
      <c r="U68" s="58" t="str">
        <f>IF($B68="","",IF($B68="Grand Total",SUM(U$17:U67),SUMIFS('Source Data'!$K:$K,'Source Data'!$J:$J,'Funding Chart'!U$16,'Source Data'!$C:$C,TRIM('Funding Chart'!$B68))))</f>
        <v/>
      </c>
      <c r="V68" s="53" t="str">
        <f t="shared" si="3"/>
        <v/>
      </c>
      <c r="W68" s="58"/>
      <c r="X68" s="54" t="str">
        <f t="shared" si="4"/>
        <v/>
      </c>
    </row>
    <row r="69" spans="1:24" ht="15.6" x14ac:dyDescent="0.25">
      <c r="A69" s="56" t="str">
        <f>IF(B69="","",MAX($A$16:A68)+1)</f>
        <v/>
      </c>
      <c r="B69" s="57" t="str">
        <f>IFERROR(INDEX('Source Data'!C:C,MATCH(ROW(A53),'Source Data'!A:A,0)),"")</f>
        <v/>
      </c>
      <c r="C69" s="58" t="str">
        <f>IF($B69="","",IF($B69="Grand Total",SUM(C$17:C68),SUMIFS('Source Data'!$K:$K,'Source Data'!$J:$J,'Funding Chart'!C$16,'Source Data'!$C:$C,TRIM('Funding Chart'!$B69))))</f>
        <v/>
      </c>
      <c r="D69" s="58" t="str">
        <f>IF($B69="","",IF($B69="Grand Total",SUM(D$17:D68),SUMIFS('Source Data'!$K:$K,'Source Data'!$J:$J,'Funding Chart'!D$16,'Source Data'!$C:$C,TRIM('Funding Chart'!$B69))))</f>
        <v/>
      </c>
      <c r="E69" s="53" t="str">
        <f t="shared" si="0"/>
        <v/>
      </c>
      <c r="F69" s="58"/>
      <c r="G69" s="58" t="str">
        <f>IF($B69="","",IF($B69="Grand Total",SUM(G$17:G68),SUMIFS('Source Data'!$K:$K,'Source Data'!$J:$J,'Funding Chart'!G$16,'Source Data'!$C:$C,TRIM('Funding Chart'!$B69))))</f>
        <v/>
      </c>
      <c r="H69" s="58" t="str">
        <f>IF($B69="","",IF($B69="Grand Total",SUM(H$17:H68),SUMIFS('Source Data'!$K:$K,'Source Data'!$J:$J,'Funding Chart'!H$16,'Source Data'!$C:$C,TRIM('Funding Chart'!$B69))))</f>
        <v/>
      </c>
      <c r="I69" s="53" t="str">
        <f t="shared" si="1"/>
        <v/>
      </c>
      <c r="J69" s="58"/>
      <c r="K69" s="58" t="str">
        <f>IF($B69="","",IF($B69="Grand Total",SUM(K$17:K68),SUMIFS('Source Data'!$K:$K,'Source Data'!$J:$J,'Funding Chart'!K$16,'Source Data'!$C:$C,TRIM('Funding Chart'!$B69))))</f>
        <v/>
      </c>
      <c r="L69" s="58" t="str">
        <f>IF($B69="","",IF($B69="Grand Total",SUM(L$17:L68),SUMIFS('Source Data'!$K:$K,'Source Data'!$J:$J,'Funding Chart'!L$16,'Source Data'!$C:$C,TRIM('Funding Chart'!$B69))))</f>
        <v/>
      </c>
      <c r="M69" s="58" t="str">
        <f>IF($B69="","",IF($B69="Grand Total",SUM(M$17:M68),SUMIFS('Source Data'!$K:$K,'Source Data'!$J:$J,'Funding Chart'!M$16,'Source Data'!$C:$C,TRIM('Funding Chart'!$B69))))</f>
        <v/>
      </c>
      <c r="N69" s="58" t="str">
        <f>IF($B69="","",IF($B69="Grand Total",SUM(N$17:N68),SUMIFS('Source Data'!$K:$K,'Source Data'!$J:$J,'Funding Chart'!N$16,'Source Data'!$C:$C,TRIM('Funding Chart'!$B69))))</f>
        <v/>
      </c>
      <c r="O69" s="53" t="str">
        <f t="shared" si="2"/>
        <v/>
      </c>
      <c r="P69" s="58"/>
      <c r="Q69" s="58" t="str">
        <f>IF($B69="","",IF($B69="Grand Total",SUM(Q$17:Q68),SUMIFS('Source Data'!$K:$K,'Source Data'!$J:$J,'Funding Chart'!Q$16,'Source Data'!$C:$C,TRIM('Funding Chart'!$B69))))</f>
        <v/>
      </c>
      <c r="R69" s="58" t="str">
        <f>IF($B69="","",IF($B69="Grand Total",SUM(R$17:R68),SUMIFS('Source Data'!$K:$K,'Source Data'!$J:$J,'Funding Chart'!R$16,'Source Data'!$C:$C,TRIM('Funding Chart'!$B69))))</f>
        <v/>
      </c>
      <c r="S69" s="58" t="str">
        <f>IF($B69="","",IF($B69="Grand Total",SUM(S$17:S68),SUMIFS('Source Data'!$K:$K,'Source Data'!$J:$J,'Funding Chart'!S$16,'Source Data'!$C:$C,TRIM('Funding Chart'!$B69))))</f>
        <v/>
      </c>
      <c r="T69" s="58" t="str">
        <f>IF($B69="","",IF($B69="Grand Total",SUM(T$17:T68),SUMIFS('Source Data'!$K:$K,'Source Data'!$J:$J,'Funding Chart'!T$16,'Source Data'!$C:$C,TRIM('Funding Chart'!$B69))))</f>
        <v/>
      </c>
      <c r="U69" s="58" t="str">
        <f>IF($B69="","",IF($B69="Grand Total",SUM(U$17:U68),SUMIFS('Source Data'!$K:$K,'Source Data'!$J:$J,'Funding Chart'!U$16,'Source Data'!$C:$C,TRIM('Funding Chart'!$B69))))</f>
        <v/>
      </c>
      <c r="V69" s="53" t="str">
        <f t="shared" si="3"/>
        <v/>
      </c>
      <c r="W69" s="58"/>
      <c r="X69" s="54" t="str">
        <f t="shared" si="4"/>
        <v/>
      </c>
    </row>
    <row r="70" spans="1:24" ht="15.6" x14ac:dyDescent="0.25">
      <c r="A70" s="56" t="str">
        <f>IF(B70="","",MAX($A$16:A69)+1)</f>
        <v/>
      </c>
      <c r="B70" s="57" t="str">
        <f>IFERROR(INDEX('Source Data'!C:C,MATCH(ROW(A54),'Source Data'!A:A,0)),"")</f>
        <v/>
      </c>
      <c r="C70" s="58" t="str">
        <f>IF($B70="","",IF($B70="Grand Total",SUM(C$17:C69),SUMIFS('Source Data'!$K:$K,'Source Data'!$J:$J,'Funding Chart'!C$16,'Source Data'!$C:$C,TRIM('Funding Chart'!$B70))))</f>
        <v/>
      </c>
      <c r="D70" s="58" t="str">
        <f>IF($B70="","",IF($B70="Grand Total",SUM(D$17:D69),SUMIFS('Source Data'!$K:$K,'Source Data'!$J:$J,'Funding Chart'!D$16,'Source Data'!$C:$C,TRIM('Funding Chart'!$B70))))</f>
        <v/>
      </c>
      <c r="E70" s="53" t="str">
        <f t="shared" si="0"/>
        <v/>
      </c>
      <c r="F70" s="58"/>
      <c r="G70" s="58" t="str">
        <f>IF($B70="","",IF($B70="Grand Total",SUM(G$17:G69),SUMIFS('Source Data'!$K:$K,'Source Data'!$J:$J,'Funding Chart'!G$16,'Source Data'!$C:$C,TRIM('Funding Chart'!$B70))))</f>
        <v/>
      </c>
      <c r="H70" s="58" t="str">
        <f>IF($B70="","",IF($B70="Grand Total",SUM(H$17:H69),SUMIFS('Source Data'!$K:$K,'Source Data'!$J:$J,'Funding Chart'!H$16,'Source Data'!$C:$C,TRIM('Funding Chart'!$B70))))</f>
        <v/>
      </c>
      <c r="I70" s="53" t="str">
        <f t="shared" si="1"/>
        <v/>
      </c>
      <c r="J70" s="58"/>
      <c r="K70" s="58" t="str">
        <f>IF($B70="","",IF($B70="Grand Total",SUM(K$17:K69),SUMIFS('Source Data'!$K:$K,'Source Data'!$J:$J,'Funding Chart'!K$16,'Source Data'!$C:$C,TRIM('Funding Chart'!$B70))))</f>
        <v/>
      </c>
      <c r="L70" s="58" t="str">
        <f>IF($B70="","",IF($B70="Grand Total",SUM(L$17:L69),SUMIFS('Source Data'!$K:$K,'Source Data'!$J:$J,'Funding Chart'!L$16,'Source Data'!$C:$C,TRIM('Funding Chart'!$B70))))</f>
        <v/>
      </c>
      <c r="M70" s="58" t="str">
        <f>IF($B70="","",IF($B70="Grand Total",SUM(M$17:M69),SUMIFS('Source Data'!$K:$K,'Source Data'!$J:$J,'Funding Chart'!M$16,'Source Data'!$C:$C,TRIM('Funding Chart'!$B70))))</f>
        <v/>
      </c>
      <c r="N70" s="58" t="str">
        <f>IF($B70="","",IF($B70="Grand Total",SUM(N$17:N69),SUMIFS('Source Data'!$K:$K,'Source Data'!$J:$J,'Funding Chart'!N$16,'Source Data'!$C:$C,TRIM('Funding Chart'!$B70))))</f>
        <v/>
      </c>
      <c r="O70" s="53" t="str">
        <f t="shared" si="2"/>
        <v/>
      </c>
      <c r="P70" s="58"/>
      <c r="Q70" s="58" t="str">
        <f>IF($B70="","",IF($B70="Grand Total",SUM(Q$17:Q69),SUMIFS('Source Data'!$K:$K,'Source Data'!$J:$J,'Funding Chart'!Q$16,'Source Data'!$C:$C,TRIM('Funding Chart'!$B70))))</f>
        <v/>
      </c>
      <c r="R70" s="58" t="str">
        <f>IF($B70="","",IF($B70="Grand Total",SUM(R$17:R69),SUMIFS('Source Data'!$K:$K,'Source Data'!$J:$J,'Funding Chart'!R$16,'Source Data'!$C:$C,TRIM('Funding Chart'!$B70))))</f>
        <v/>
      </c>
      <c r="S70" s="58" t="str">
        <f>IF($B70="","",IF($B70="Grand Total",SUM(S$17:S69),SUMIFS('Source Data'!$K:$K,'Source Data'!$J:$J,'Funding Chart'!S$16,'Source Data'!$C:$C,TRIM('Funding Chart'!$B70))))</f>
        <v/>
      </c>
      <c r="T70" s="58" t="str">
        <f>IF($B70="","",IF($B70="Grand Total",SUM(T$17:T69),SUMIFS('Source Data'!$K:$K,'Source Data'!$J:$J,'Funding Chart'!T$16,'Source Data'!$C:$C,TRIM('Funding Chart'!$B70))))</f>
        <v/>
      </c>
      <c r="U70" s="58" t="str">
        <f>IF($B70="","",IF($B70="Grand Total",SUM(U$17:U69),SUMIFS('Source Data'!$K:$K,'Source Data'!$J:$J,'Funding Chart'!U$16,'Source Data'!$C:$C,TRIM('Funding Chart'!$B70))))</f>
        <v/>
      </c>
      <c r="V70" s="53" t="str">
        <f t="shared" si="3"/>
        <v/>
      </c>
      <c r="W70" s="58"/>
      <c r="X70" s="54" t="str">
        <f t="shared" si="4"/>
        <v/>
      </c>
    </row>
    <row r="71" spans="1:24" ht="15.6" x14ac:dyDescent="0.25">
      <c r="A71" s="56" t="str">
        <f>IF(B71="","",MAX($A$16:A70)+1)</f>
        <v/>
      </c>
      <c r="B71" s="57" t="str">
        <f>IFERROR(INDEX('Source Data'!C:C,MATCH(ROW(A55),'Source Data'!A:A,0)),"")</f>
        <v/>
      </c>
      <c r="C71" s="58" t="str">
        <f>IF($B71="","",IF($B71="Grand Total",SUM(C$17:C70),SUMIFS('Source Data'!$K:$K,'Source Data'!$J:$J,'Funding Chart'!C$16,'Source Data'!$C:$C,TRIM('Funding Chart'!$B71))))</f>
        <v/>
      </c>
      <c r="D71" s="58" t="str">
        <f>IF($B71="","",IF($B71="Grand Total",SUM(D$17:D70),SUMIFS('Source Data'!$K:$K,'Source Data'!$J:$J,'Funding Chart'!D$16,'Source Data'!$C:$C,TRIM('Funding Chart'!$B71))))</f>
        <v/>
      </c>
      <c r="E71" s="53" t="str">
        <f t="shared" si="0"/>
        <v/>
      </c>
      <c r="F71" s="58"/>
      <c r="G71" s="58" t="str">
        <f>IF($B71="","",IF($B71="Grand Total",SUM(G$17:G70),SUMIFS('Source Data'!$K:$K,'Source Data'!$J:$J,'Funding Chart'!G$16,'Source Data'!$C:$C,TRIM('Funding Chart'!$B71))))</f>
        <v/>
      </c>
      <c r="H71" s="58" t="str">
        <f>IF($B71="","",IF($B71="Grand Total",SUM(H$17:H70),SUMIFS('Source Data'!$K:$K,'Source Data'!$J:$J,'Funding Chart'!H$16,'Source Data'!$C:$C,TRIM('Funding Chart'!$B71))))</f>
        <v/>
      </c>
      <c r="I71" s="53" t="str">
        <f t="shared" si="1"/>
        <v/>
      </c>
      <c r="J71" s="58"/>
      <c r="K71" s="58" t="str">
        <f>IF($B71="","",IF($B71="Grand Total",SUM(K$17:K70),SUMIFS('Source Data'!$K:$K,'Source Data'!$J:$J,'Funding Chart'!K$16,'Source Data'!$C:$C,TRIM('Funding Chart'!$B71))))</f>
        <v/>
      </c>
      <c r="L71" s="58" t="str">
        <f>IF($B71="","",IF($B71="Grand Total",SUM(L$17:L70),SUMIFS('Source Data'!$K:$K,'Source Data'!$J:$J,'Funding Chart'!L$16,'Source Data'!$C:$C,TRIM('Funding Chart'!$B71))))</f>
        <v/>
      </c>
      <c r="M71" s="58" t="str">
        <f>IF($B71="","",IF($B71="Grand Total",SUM(M$17:M70),SUMIFS('Source Data'!$K:$K,'Source Data'!$J:$J,'Funding Chart'!M$16,'Source Data'!$C:$C,TRIM('Funding Chart'!$B71))))</f>
        <v/>
      </c>
      <c r="N71" s="58" t="str">
        <f>IF($B71="","",IF($B71="Grand Total",SUM(N$17:N70),SUMIFS('Source Data'!$K:$K,'Source Data'!$J:$J,'Funding Chart'!N$16,'Source Data'!$C:$C,TRIM('Funding Chart'!$B71))))</f>
        <v/>
      </c>
      <c r="O71" s="53" t="str">
        <f t="shared" si="2"/>
        <v/>
      </c>
      <c r="P71" s="58"/>
      <c r="Q71" s="58" t="str">
        <f>IF($B71="","",IF($B71="Grand Total",SUM(Q$17:Q70),SUMIFS('Source Data'!$K:$K,'Source Data'!$J:$J,'Funding Chart'!Q$16,'Source Data'!$C:$C,TRIM('Funding Chart'!$B71))))</f>
        <v/>
      </c>
      <c r="R71" s="58" t="str">
        <f>IF($B71="","",IF($B71="Grand Total",SUM(R$17:R70),SUMIFS('Source Data'!$K:$K,'Source Data'!$J:$J,'Funding Chart'!R$16,'Source Data'!$C:$C,TRIM('Funding Chart'!$B71))))</f>
        <v/>
      </c>
      <c r="S71" s="58" t="str">
        <f>IF($B71="","",IF($B71="Grand Total",SUM(S$17:S70),SUMIFS('Source Data'!$K:$K,'Source Data'!$J:$J,'Funding Chart'!S$16,'Source Data'!$C:$C,TRIM('Funding Chart'!$B71))))</f>
        <v/>
      </c>
      <c r="T71" s="58" t="str">
        <f>IF($B71="","",IF($B71="Grand Total",SUM(T$17:T70),SUMIFS('Source Data'!$K:$K,'Source Data'!$J:$J,'Funding Chart'!T$16,'Source Data'!$C:$C,TRIM('Funding Chart'!$B71))))</f>
        <v/>
      </c>
      <c r="U71" s="58" t="str">
        <f>IF($B71="","",IF($B71="Grand Total",SUM(U$17:U70),SUMIFS('Source Data'!$K:$K,'Source Data'!$J:$J,'Funding Chart'!U$16,'Source Data'!$C:$C,TRIM('Funding Chart'!$B71))))</f>
        <v/>
      </c>
      <c r="V71" s="53" t="str">
        <f t="shared" si="3"/>
        <v/>
      </c>
      <c r="W71" s="58"/>
      <c r="X71" s="54" t="str">
        <f t="shared" si="4"/>
        <v/>
      </c>
    </row>
    <row r="72" spans="1:24" ht="15.6" x14ac:dyDescent="0.25">
      <c r="A72" s="56" t="str">
        <f>IF(B72="","",MAX($A$16:A71)+1)</f>
        <v/>
      </c>
      <c r="B72" s="57" t="str">
        <f>IFERROR(INDEX('Source Data'!C:C,MATCH(ROW(A56),'Source Data'!A:A,0)),"")</f>
        <v/>
      </c>
      <c r="C72" s="58" t="str">
        <f>IF($B72="","",IF($B72="Grand Total",SUM(C$17:C71),SUMIFS('Source Data'!$K:$K,'Source Data'!$J:$J,'Funding Chart'!C$16,'Source Data'!$C:$C,TRIM('Funding Chart'!$B72))))</f>
        <v/>
      </c>
      <c r="D72" s="58" t="str">
        <f>IF($B72="","",IF($B72="Grand Total",SUM(D$17:D71),SUMIFS('Source Data'!$K:$K,'Source Data'!$J:$J,'Funding Chart'!D$16,'Source Data'!$C:$C,TRIM('Funding Chart'!$B72))))</f>
        <v/>
      </c>
      <c r="E72" s="53" t="str">
        <f t="shared" si="0"/>
        <v/>
      </c>
      <c r="F72" s="58"/>
      <c r="G72" s="58" t="str">
        <f>IF($B72="","",IF($B72="Grand Total",SUM(G$17:G71),SUMIFS('Source Data'!$K:$K,'Source Data'!$J:$J,'Funding Chart'!G$16,'Source Data'!$C:$C,TRIM('Funding Chart'!$B72))))</f>
        <v/>
      </c>
      <c r="H72" s="58" t="str">
        <f>IF($B72="","",IF($B72="Grand Total",SUM(H$17:H71),SUMIFS('Source Data'!$K:$K,'Source Data'!$J:$J,'Funding Chart'!H$16,'Source Data'!$C:$C,TRIM('Funding Chart'!$B72))))</f>
        <v/>
      </c>
      <c r="I72" s="53" t="str">
        <f t="shared" si="1"/>
        <v/>
      </c>
      <c r="J72" s="58"/>
      <c r="K72" s="58" t="str">
        <f>IF($B72="","",IF($B72="Grand Total",SUM(K$17:K71),SUMIFS('Source Data'!$K:$K,'Source Data'!$J:$J,'Funding Chart'!K$16,'Source Data'!$C:$C,TRIM('Funding Chart'!$B72))))</f>
        <v/>
      </c>
      <c r="L72" s="58" t="str">
        <f>IF($B72="","",IF($B72="Grand Total",SUM(L$17:L71),SUMIFS('Source Data'!$K:$K,'Source Data'!$J:$J,'Funding Chart'!L$16,'Source Data'!$C:$C,TRIM('Funding Chart'!$B72))))</f>
        <v/>
      </c>
      <c r="M72" s="58" t="str">
        <f>IF($B72="","",IF($B72="Grand Total",SUM(M$17:M71),SUMIFS('Source Data'!$K:$K,'Source Data'!$J:$J,'Funding Chart'!M$16,'Source Data'!$C:$C,TRIM('Funding Chart'!$B72))))</f>
        <v/>
      </c>
      <c r="N72" s="58" t="str">
        <f>IF($B72="","",IF($B72="Grand Total",SUM(N$17:N71),SUMIFS('Source Data'!$K:$K,'Source Data'!$J:$J,'Funding Chart'!N$16,'Source Data'!$C:$C,TRIM('Funding Chart'!$B72))))</f>
        <v/>
      </c>
      <c r="O72" s="53" t="str">
        <f t="shared" si="2"/>
        <v/>
      </c>
      <c r="P72" s="58"/>
      <c r="Q72" s="58" t="str">
        <f>IF($B72="","",IF($B72="Grand Total",SUM(Q$17:Q71),SUMIFS('Source Data'!$K:$K,'Source Data'!$J:$J,'Funding Chart'!Q$16,'Source Data'!$C:$C,TRIM('Funding Chart'!$B72))))</f>
        <v/>
      </c>
      <c r="R72" s="58" t="str">
        <f>IF($B72="","",IF($B72="Grand Total",SUM(R$17:R71),SUMIFS('Source Data'!$K:$K,'Source Data'!$J:$J,'Funding Chart'!R$16,'Source Data'!$C:$C,TRIM('Funding Chart'!$B72))))</f>
        <v/>
      </c>
      <c r="S72" s="58" t="str">
        <f>IF($B72="","",IF($B72="Grand Total",SUM(S$17:S71),SUMIFS('Source Data'!$K:$K,'Source Data'!$J:$J,'Funding Chart'!S$16,'Source Data'!$C:$C,TRIM('Funding Chart'!$B72))))</f>
        <v/>
      </c>
      <c r="T72" s="58" t="str">
        <f>IF($B72="","",IF($B72="Grand Total",SUM(T$17:T71),SUMIFS('Source Data'!$K:$K,'Source Data'!$J:$J,'Funding Chart'!T$16,'Source Data'!$C:$C,TRIM('Funding Chart'!$B72))))</f>
        <v/>
      </c>
      <c r="U72" s="58" t="str">
        <f>IF($B72="","",IF($B72="Grand Total",SUM(U$17:U71),SUMIFS('Source Data'!$K:$K,'Source Data'!$J:$J,'Funding Chart'!U$16,'Source Data'!$C:$C,TRIM('Funding Chart'!$B72))))</f>
        <v/>
      </c>
      <c r="V72" s="53" t="str">
        <f t="shared" si="3"/>
        <v/>
      </c>
      <c r="W72" s="58"/>
      <c r="X72" s="54" t="str">
        <f t="shared" si="4"/>
        <v/>
      </c>
    </row>
    <row r="73" spans="1:24" ht="15.6" x14ac:dyDescent="0.25">
      <c r="A73" s="56" t="str">
        <f>IF(B73="","",MAX($A$16:A72)+1)</f>
        <v/>
      </c>
      <c r="B73" s="57" t="str">
        <f>IFERROR(INDEX('Source Data'!C:C,MATCH(ROW(A57),'Source Data'!A:A,0)),"")</f>
        <v/>
      </c>
      <c r="C73" s="58" t="str">
        <f>IF($B73="","",IF($B73="Grand Total",SUM(C$17:C72),SUMIFS('Source Data'!$K:$K,'Source Data'!$J:$J,'Funding Chart'!C$16,'Source Data'!$C:$C,TRIM('Funding Chart'!$B73))))</f>
        <v/>
      </c>
      <c r="D73" s="58" t="str">
        <f>IF($B73="","",IF($B73="Grand Total",SUM(D$17:D72),SUMIFS('Source Data'!$K:$K,'Source Data'!$J:$J,'Funding Chart'!D$16,'Source Data'!$C:$C,TRIM('Funding Chart'!$B73))))</f>
        <v/>
      </c>
      <c r="E73" s="53" t="str">
        <f t="shared" si="0"/>
        <v/>
      </c>
      <c r="F73" s="58"/>
      <c r="G73" s="58" t="str">
        <f>IF($B73="","",IF($B73="Grand Total",SUM(G$17:G72),SUMIFS('Source Data'!$K:$K,'Source Data'!$J:$J,'Funding Chart'!G$16,'Source Data'!$C:$C,TRIM('Funding Chart'!$B73))))</f>
        <v/>
      </c>
      <c r="H73" s="58" t="str">
        <f>IF($B73="","",IF($B73="Grand Total",SUM(H$17:H72),SUMIFS('Source Data'!$K:$K,'Source Data'!$J:$J,'Funding Chart'!H$16,'Source Data'!$C:$C,TRIM('Funding Chart'!$B73))))</f>
        <v/>
      </c>
      <c r="I73" s="53" t="str">
        <f t="shared" si="1"/>
        <v/>
      </c>
      <c r="J73" s="58"/>
      <c r="K73" s="58" t="str">
        <f>IF($B73="","",IF($B73="Grand Total",SUM(K$17:K72),SUMIFS('Source Data'!$K:$K,'Source Data'!$J:$J,'Funding Chart'!K$16,'Source Data'!$C:$C,TRIM('Funding Chart'!$B73))))</f>
        <v/>
      </c>
      <c r="L73" s="58" t="str">
        <f>IF($B73="","",IF($B73="Grand Total",SUM(L$17:L72),SUMIFS('Source Data'!$K:$K,'Source Data'!$J:$J,'Funding Chart'!L$16,'Source Data'!$C:$C,TRIM('Funding Chart'!$B73))))</f>
        <v/>
      </c>
      <c r="M73" s="58" t="str">
        <f>IF($B73="","",IF($B73="Grand Total",SUM(M$17:M72),SUMIFS('Source Data'!$K:$K,'Source Data'!$J:$J,'Funding Chart'!M$16,'Source Data'!$C:$C,TRIM('Funding Chart'!$B73))))</f>
        <v/>
      </c>
      <c r="N73" s="58" t="str">
        <f>IF($B73="","",IF($B73="Grand Total",SUM(N$17:N72),SUMIFS('Source Data'!$K:$K,'Source Data'!$J:$J,'Funding Chart'!N$16,'Source Data'!$C:$C,TRIM('Funding Chart'!$B73))))</f>
        <v/>
      </c>
      <c r="O73" s="53" t="str">
        <f t="shared" si="2"/>
        <v/>
      </c>
      <c r="P73" s="58"/>
      <c r="Q73" s="58" t="str">
        <f>IF($B73="","",IF($B73="Grand Total",SUM(Q$17:Q72),SUMIFS('Source Data'!$K:$K,'Source Data'!$J:$J,'Funding Chart'!Q$16,'Source Data'!$C:$C,TRIM('Funding Chart'!$B73))))</f>
        <v/>
      </c>
      <c r="R73" s="58" t="str">
        <f>IF($B73="","",IF($B73="Grand Total",SUM(R$17:R72),SUMIFS('Source Data'!$K:$K,'Source Data'!$J:$J,'Funding Chart'!R$16,'Source Data'!$C:$C,TRIM('Funding Chart'!$B73))))</f>
        <v/>
      </c>
      <c r="S73" s="58" t="str">
        <f>IF($B73="","",IF($B73="Grand Total",SUM(S$17:S72),SUMIFS('Source Data'!$K:$K,'Source Data'!$J:$J,'Funding Chart'!S$16,'Source Data'!$C:$C,TRIM('Funding Chart'!$B73))))</f>
        <v/>
      </c>
      <c r="T73" s="58" t="str">
        <f>IF($B73="","",IF($B73="Grand Total",SUM(T$17:T72),SUMIFS('Source Data'!$K:$K,'Source Data'!$J:$J,'Funding Chart'!T$16,'Source Data'!$C:$C,TRIM('Funding Chart'!$B73))))</f>
        <v/>
      </c>
      <c r="U73" s="58" t="str">
        <f>IF($B73="","",IF($B73="Grand Total",SUM(U$17:U72),SUMIFS('Source Data'!$K:$K,'Source Data'!$J:$J,'Funding Chart'!U$16,'Source Data'!$C:$C,TRIM('Funding Chart'!$B73))))</f>
        <v/>
      </c>
      <c r="V73" s="53" t="str">
        <f t="shared" si="3"/>
        <v/>
      </c>
      <c r="W73" s="58"/>
      <c r="X73" s="54" t="str">
        <f t="shared" si="4"/>
        <v/>
      </c>
    </row>
    <row r="74" spans="1:24" ht="15.6" x14ac:dyDescent="0.25">
      <c r="A74" s="56" t="str">
        <f>IF(B74="","",MAX($A$16:A73)+1)</f>
        <v/>
      </c>
      <c r="B74" s="57" t="str">
        <f>IFERROR(INDEX('Source Data'!C:C,MATCH(ROW(A58),'Source Data'!A:A,0)),"")</f>
        <v/>
      </c>
      <c r="C74" s="58" t="str">
        <f>IF($B74="","",IF($B74="Grand Total",SUM(C$17:C73),SUMIFS('Source Data'!$K:$K,'Source Data'!$J:$J,'Funding Chart'!C$16,'Source Data'!$C:$C,TRIM('Funding Chart'!$B74))))</f>
        <v/>
      </c>
      <c r="D74" s="58" t="str">
        <f>IF($B74="","",IF($B74="Grand Total",SUM(D$17:D73),SUMIFS('Source Data'!$K:$K,'Source Data'!$J:$J,'Funding Chart'!D$16,'Source Data'!$C:$C,TRIM('Funding Chart'!$B74))))</f>
        <v/>
      </c>
      <c r="E74" s="53" t="str">
        <f t="shared" si="0"/>
        <v/>
      </c>
      <c r="F74" s="58"/>
      <c r="G74" s="58" t="str">
        <f>IF($B74="","",IF($B74="Grand Total",SUM(G$17:G73),SUMIFS('Source Data'!$K:$K,'Source Data'!$J:$J,'Funding Chart'!G$16,'Source Data'!$C:$C,TRIM('Funding Chart'!$B74))))</f>
        <v/>
      </c>
      <c r="H74" s="58" t="str">
        <f>IF($B74="","",IF($B74="Grand Total",SUM(H$17:H73),SUMIFS('Source Data'!$K:$K,'Source Data'!$J:$J,'Funding Chart'!H$16,'Source Data'!$C:$C,TRIM('Funding Chart'!$B74))))</f>
        <v/>
      </c>
      <c r="I74" s="53" t="str">
        <f t="shared" si="1"/>
        <v/>
      </c>
      <c r="J74" s="58"/>
      <c r="K74" s="58" t="str">
        <f>IF($B74="","",IF($B74="Grand Total",SUM(K$17:K73),SUMIFS('Source Data'!$K:$K,'Source Data'!$J:$J,'Funding Chart'!K$16,'Source Data'!$C:$C,TRIM('Funding Chart'!$B74))))</f>
        <v/>
      </c>
      <c r="L74" s="58" t="str">
        <f>IF($B74="","",IF($B74="Grand Total",SUM(L$17:L73),SUMIFS('Source Data'!$K:$K,'Source Data'!$J:$J,'Funding Chart'!L$16,'Source Data'!$C:$C,TRIM('Funding Chart'!$B74))))</f>
        <v/>
      </c>
      <c r="M74" s="58" t="str">
        <f>IF($B74="","",IF($B74="Grand Total",SUM(M$17:M73),SUMIFS('Source Data'!$K:$K,'Source Data'!$J:$J,'Funding Chart'!M$16,'Source Data'!$C:$C,TRIM('Funding Chart'!$B74))))</f>
        <v/>
      </c>
      <c r="N74" s="58" t="str">
        <f>IF($B74="","",IF($B74="Grand Total",SUM(N$17:N73),SUMIFS('Source Data'!$K:$K,'Source Data'!$J:$J,'Funding Chart'!N$16,'Source Data'!$C:$C,TRIM('Funding Chart'!$B74))))</f>
        <v/>
      </c>
      <c r="O74" s="53" t="str">
        <f t="shared" si="2"/>
        <v/>
      </c>
      <c r="P74" s="58"/>
      <c r="Q74" s="58" t="str">
        <f>IF($B74="","",IF($B74="Grand Total",SUM(Q$17:Q73),SUMIFS('Source Data'!$K:$K,'Source Data'!$J:$J,'Funding Chart'!Q$16,'Source Data'!$C:$C,TRIM('Funding Chart'!$B74))))</f>
        <v/>
      </c>
      <c r="R74" s="58" t="str">
        <f>IF($B74="","",IF($B74="Grand Total",SUM(R$17:R73),SUMIFS('Source Data'!$K:$K,'Source Data'!$J:$J,'Funding Chart'!R$16,'Source Data'!$C:$C,TRIM('Funding Chart'!$B74))))</f>
        <v/>
      </c>
      <c r="S74" s="58" t="str">
        <f>IF($B74="","",IF($B74="Grand Total",SUM(S$17:S73),SUMIFS('Source Data'!$K:$K,'Source Data'!$J:$J,'Funding Chart'!S$16,'Source Data'!$C:$C,TRIM('Funding Chart'!$B74))))</f>
        <v/>
      </c>
      <c r="T74" s="58" t="str">
        <f>IF($B74="","",IF($B74="Grand Total",SUM(T$17:T73),SUMIFS('Source Data'!$K:$K,'Source Data'!$J:$J,'Funding Chart'!T$16,'Source Data'!$C:$C,TRIM('Funding Chart'!$B74))))</f>
        <v/>
      </c>
      <c r="U74" s="58" t="str">
        <f>IF($B74="","",IF($B74="Grand Total",SUM(U$17:U73),SUMIFS('Source Data'!$K:$K,'Source Data'!$J:$J,'Funding Chart'!U$16,'Source Data'!$C:$C,TRIM('Funding Chart'!$B74))))</f>
        <v/>
      </c>
      <c r="V74" s="53" t="str">
        <f t="shared" si="3"/>
        <v/>
      </c>
      <c r="W74" s="58"/>
      <c r="X74" s="54" t="str">
        <f t="shared" si="4"/>
        <v/>
      </c>
    </row>
    <row r="75" spans="1:24" ht="15.6" x14ac:dyDescent="0.25">
      <c r="A75" s="56" t="str">
        <f>IF(B75="","",MAX($A$16:A74)+1)</f>
        <v/>
      </c>
      <c r="B75" s="57" t="str">
        <f>IFERROR(INDEX('Source Data'!C:C,MATCH(ROW(A59),'Source Data'!A:A,0)),"")</f>
        <v/>
      </c>
      <c r="C75" s="58" t="str">
        <f>IF($B75="","",IF($B75="Grand Total",SUM(C$17:C74),SUMIFS('Source Data'!$K:$K,'Source Data'!$J:$J,'Funding Chart'!C$16,'Source Data'!$C:$C,TRIM('Funding Chart'!$B75))))</f>
        <v/>
      </c>
      <c r="D75" s="58" t="str">
        <f>IF($B75="","",IF($B75="Grand Total",SUM(D$17:D74),SUMIFS('Source Data'!$K:$K,'Source Data'!$J:$J,'Funding Chart'!D$16,'Source Data'!$C:$C,TRIM('Funding Chart'!$B75))))</f>
        <v/>
      </c>
      <c r="E75" s="53" t="str">
        <f t="shared" si="0"/>
        <v/>
      </c>
      <c r="F75" s="58"/>
      <c r="G75" s="58" t="str">
        <f>IF($B75="","",IF($B75="Grand Total",SUM(G$17:G74),SUMIFS('Source Data'!$K:$K,'Source Data'!$J:$J,'Funding Chart'!G$16,'Source Data'!$C:$C,TRIM('Funding Chart'!$B75))))</f>
        <v/>
      </c>
      <c r="H75" s="58" t="str">
        <f>IF($B75="","",IF($B75="Grand Total",SUM(H$17:H74),SUMIFS('Source Data'!$K:$K,'Source Data'!$J:$J,'Funding Chart'!H$16,'Source Data'!$C:$C,TRIM('Funding Chart'!$B75))))</f>
        <v/>
      </c>
      <c r="I75" s="53" t="str">
        <f t="shared" si="1"/>
        <v/>
      </c>
      <c r="J75" s="58"/>
      <c r="K75" s="58" t="str">
        <f>IF($B75="","",IF($B75="Grand Total",SUM(K$17:K74),SUMIFS('Source Data'!$K:$K,'Source Data'!$J:$J,'Funding Chart'!K$16,'Source Data'!$C:$C,TRIM('Funding Chart'!$B75))))</f>
        <v/>
      </c>
      <c r="L75" s="58" t="str">
        <f>IF($B75="","",IF($B75="Grand Total",SUM(L$17:L74),SUMIFS('Source Data'!$K:$K,'Source Data'!$J:$J,'Funding Chart'!L$16,'Source Data'!$C:$C,TRIM('Funding Chart'!$B75))))</f>
        <v/>
      </c>
      <c r="M75" s="58" t="str">
        <f>IF($B75="","",IF($B75="Grand Total",SUM(M$17:M74),SUMIFS('Source Data'!$K:$K,'Source Data'!$J:$J,'Funding Chart'!M$16,'Source Data'!$C:$C,TRIM('Funding Chart'!$B75))))</f>
        <v/>
      </c>
      <c r="N75" s="58" t="str">
        <f>IF($B75="","",IF($B75="Grand Total",SUM(N$17:N74),SUMIFS('Source Data'!$K:$K,'Source Data'!$J:$J,'Funding Chart'!N$16,'Source Data'!$C:$C,TRIM('Funding Chart'!$B75))))</f>
        <v/>
      </c>
      <c r="O75" s="53" t="str">
        <f t="shared" si="2"/>
        <v/>
      </c>
      <c r="P75" s="58"/>
      <c r="Q75" s="58" t="str">
        <f>IF($B75="","",IF($B75="Grand Total",SUM(Q$17:Q74),SUMIFS('Source Data'!$K:$K,'Source Data'!$J:$J,'Funding Chart'!Q$16,'Source Data'!$C:$C,TRIM('Funding Chart'!$B75))))</f>
        <v/>
      </c>
      <c r="R75" s="58" t="str">
        <f>IF($B75="","",IF($B75="Grand Total",SUM(R$17:R74),SUMIFS('Source Data'!$K:$K,'Source Data'!$J:$J,'Funding Chart'!R$16,'Source Data'!$C:$C,TRIM('Funding Chart'!$B75))))</f>
        <v/>
      </c>
      <c r="S75" s="58" t="str">
        <f>IF($B75="","",IF($B75="Grand Total",SUM(S$17:S74),SUMIFS('Source Data'!$K:$K,'Source Data'!$J:$J,'Funding Chart'!S$16,'Source Data'!$C:$C,TRIM('Funding Chart'!$B75))))</f>
        <v/>
      </c>
      <c r="T75" s="58" t="str">
        <f>IF($B75="","",IF($B75="Grand Total",SUM(T$17:T74),SUMIFS('Source Data'!$K:$K,'Source Data'!$J:$J,'Funding Chart'!T$16,'Source Data'!$C:$C,TRIM('Funding Chart'!$B75))))</f>
        <v/>
      </c>
      <c r="U75" s="58" t="str">
        <f>IF($B75="","",IF($B75="Grand Total",SUM(U$17:U74),SUMIFS('Source Data'!$K:$K,'Source Data'!$J:$J,'Funding Chart'!U$16,'Source Data'!$C:$C,TRIM('Funding Chart'!$B75))))</f>
        <v/>
      </c>
      <c r="V75" s="53" t="str">
        <f t="shared" si="3"/>
        <v/>
      </c>
      <c r="W75" s="58"/>
      <c r="X75" s="54" t="str">
        <f t="shared" si="4"/>
        <v/>
      </c>
    </row>
    <row r="76" spans="1:24" ht="15.6" x14ac:dyDescent="0.25">
      <c r="A76" s="56" t="str">
        <f>IF(B76="","",MAX($A$16:A75)+1)</f>
        <v/>
      </c>
      <c r="B76" s="57" t="str">
        <f>IFERROR(INDEX('Source Data'!C:C,MATCH(ROW(A60),'Source Data'!A:A,0)),"")</f>
        <v/>
      </c>
      <c r="C76" s="58" t="str">
        <f>IF($B76="","",IF($B76="Grand Total",SUM(C$17:C75),SUMIFS('Source Data'!$K:$K,'Source Data'!$J:$J,'Funding Chart'!C$16,'Source Data'!$C:$C,TRIM('Funding Chart'!$B76))))</f>
        <v/>
      </c>
      <c r="D76" s="58" t="str">
        <f>IF($B76="","",IF($B76="Grand Total",SUM(D$17:D75),SUMIFS('Source Data'!$K:$K,'Source Data'!$J:$J,'Funding Chart'!D$16,'Source Data'!$C:$C,TRIM('Funding Chart'!$B76))))</f>
        <v/>
      </c>
      <c r="E76" s="53" t="str">
        <f t="shared" si="0"/>
        <v/>
      </c>
      <c r="F76" s="58"/>
      <c r="G76" s="58" t="str">
        <f>IF($B76="","",IF($B76="Grand Total",SUM(G$17:G75),SUMIFS('Source Data'!$K:$K,'Source Data'!$J:$J,'Funding Chart'!G$16,'Source Data'!$C:$C,TRIM('Funding Chart'!$B76))))</f>
        <v/>
      </c>
      <c r="H76" s="58" t="str">
        <f>IF($B76="","",IF($B76="Grand Total",SUM(H$17:H75),SUMIFS('Source Data'!$K:$K,'Source Data'!$J:$J,'Funding Chart'!H$16,'Source Data'!$C:$C,TRIM('Funding Chart'!$B76))))</f>
        <v/>
      </c>
      <c r="I76" s="53" t="str">
        <f t="shared" si="1"/>
        <v/>
      </c>
      <c r="J76" s="58"/>
      <c r="K76" s="58" t="str">
        <f>IF($B76="","",IF($B76="Grand Total",SUM(K$17:K75),SUMIFS('Source Data'!$K:$K,'Source Data'!$J:$J,'Funding Chart'!K$16,'Source Data'!$C:$C,TRIM('Funding Chart'!$B76))))</f>
        <v/>
      </c>
      <c r="L76" s="58" t="str">
        <f>IF($B76="","",IF($B76="Grand Total",SUM(L$17:L75),SUMIFS('Source Data'!$K:$K,'Source Data'!$J:$J,'Funding Chart'!L$16,'Source Data'!$C:$C,TRIM('Funding Chart'!$B76))))</f>
        <v/>
      </c>
      <c r="M76" s="58" t="str">
        <f>IF($B76="","",IF($B76="Grand Total",SUM(M$17:M75),SUMIFS('Source Data'!$K:$K,'Source Data'!$J:$J,'Funding Chart'!M$16,'Source Data'!$C:$C,TRIM('Funding Chart'!$B76))))</f>
        <v/>
      </c>
      <c r="N76" s="58" t="str">
        <f>IF($B76="","",IF($B76="Grand Total",SUM(N$17:N75),SUMIFS('Source Data'!$K:$K,'Source Data'!$J:$J,'Funding Chart'!N$16,'Source Data'!$C:$C,TRIM('Funding Chart'!$B76))))</f>
        <v/>
      </c>
      <c r="O76" s="53" t="str">
        <f t="shared" si="2"/>
        <v/>
      </c>
      <c r="P76" s="58"/>
      <c r="Q76" s="58" t="str">
        <f>IF($B76="","",IF($B76="Grand Total",SUM(Q$17:Q75),SUMIFS('Source Data'!$K:$K,'Source Data'!$J:$J,'Funding Chart'!Q$16,'Source Data'!$C:$C,TRIM('Funding Chart'!$B76))))</f>
        <v/>
      </c>
      <c r="R76" s="58" t="str">
        <f>IF($B76="","",IF($B76="Grand Total",SUM(R$17:R75),SUMIFS('Source Data'!$K:$K,'Source Data'!$J:$J,'Funding Chart'!R$16,'Source Data'!$C:$C,TRIM('Funding Chart'!$B76))))</f>
        <v/>
      </c>
      <c r="S76" s="58" t="str">
        <f>IF($B76="","",IF($B76="Grand Total",SUM(S$17:S75),SUMIFS('Source Data'!$K:$K,'Source Data'!$J:$J,'Funding Chart'!S$16,'Source Data'!$C:$C,TRIM('Funding Chart'!$B76))))</f>
        <v/>
      </c>
      <c r="T76" s="58" t="str">
        <f>IF($B76="","",IF($B76="Grand Total",SUM(T$17:T75),SUMIFS('Source Data'!$K:$K,'Source Data'!$J:$J,'Funding Chart'!T$16,'Source Data'!$C:$C,TRIM('Funding Chart'!$B76))))</f>
        <v/>
      </c>
      <c r="U76" s="58" t="str">
        <f>IF($B76="","",IF($B76="Grand Total",SUM(U$17:U75),SUMIFS('Source Data'!$K:$K,'Source Data'!$J:$J,'Funding Chart'!U$16,'Source Data'!$C:$C,TRIM('Funding Chart'!$B76))))</f>
        <v/>
      </c>
      <c r="V76" s="53" t="str">
        <f t="shared" si="3"/>
        <v/>
      </c>
      <c r="W76" s="58"/>
      <c r="X76" s="54" t="str">
        <f t="shared" si="4"/>
        <v/>
      </c>
    </row>
    <row r="77" spans="1:24" ht="15.6" x14ac:dyDescent="0.25">
      <c r="A77" s="56" t="str">
        <f>IF(B77="","",MAX($A$16:A76)+1)</f>
        <v/>
      </c>
      <c r="B77" s="57" t="str">
        <f>IFERROR(INDEX('Source Data'!C:C,MATCH(ROW(A61),'Source Data'!A:A,0)),"")</f>
        <v/>
      </c>
      <c r="C77" s="58" t="str">
        <f>IF($B77="","",IF($B77="Grand Total",SUM(C$17:C76),SUMIFS('Source Data'!$K:$K,'Source Data'!$J:$J,'Funding Chart'!C$16,'Source Data'!$C:$C,TRIM('Funding Chart'!$B77))))</f>
        <v/>
      </c>
      <c r="D77" s="58" t="str">
        <f>IF($B77="","",IF($B77="Grand Total",SUM(D$17:D76),SUMIFS('Source Data'!$K:$K,'Source Data'!$J:$J,'Funding Chart'!D$16,'Source Data'!$C:$C,TRIM('Funding Chart'!$B77))))</f>
        <v/>
      </c>
      <c r="E77" s="53" t="str">
        <f t="shared" si="0"/>
        <v/>
      </c>
      <c r="F77" s="58"/>
      <c r="G77" s="58" t="str">
        <f>IF($B77="","",IF($B77="Grand Total",SUM(G$17:G76),SUMIFS('Source Data'!$K:$K,'Source Data'!$J:$J,'Funding Chart'!G$16,'Source Data'!$C:$C,TRIM('Funding Chart'!$B77))))</f>
        <v/>
      </c>
      <c r="H77" s="58" t="str">
        <f>IF($B77="","",IF($B77="Grand Total",SUM(H$17:H76),SUMIFS('Source Data'!$K:$K,'Source Data'!$J:$J,'Funding Chart'!H$16,'Source Data'!$C:$C,TRIM('Funding Chart'!$B77))))</f>
        <v/>
      </c>
      <c r="I77" s="53" t="str">
        <f t="shared" si="1"/>
        <v/>
      </c>
      <c r="J77" s="58"/>
      <c r="K77" s="58" t="str">
        <f>IF($B77="","",IF($B77="Grand Total",SUM(K$17:K76),SUMIFS('Source Data'!$K:$K,'Source Data'!$J:$J,'Funding Chart'!K$16,'Source Data'!$C:$C,TRIM('Funding Chart'!$B77))))</f>
        <v/>
      </c>
      <c r="L77" s="58" t="str">
        <f>IF($B77="","",IF($B77="Grand Total",SUM(L$17:L76),SUMIFS('Source Data'!$K:$K,'Source Data'!$J:$J,'Funding Chart'!L$16,'Source Data'!$C:$C,TRIM('Funding Chart'!$B77))))</f>
        <v/>
      </c>
      <c r="M77" s="58" t="str">
        <f>IF($B77="","",IF($B77="Grand Total",SUM(M$17:M76),SUMIFS('Source Data'!$K:$K,'Source Data'!$J:$J,'Funding Chart'!M$16,'Source Data'!$C:$C,TRIM('Funding Chart'!$B77))))</f>
        <v/>
      </c>
      <c r="N77" s="58" t="str">
        <f>IF($B77="","",IF($B77="Grand Total",SUM(N$17:N76),SUMIFS('Source Data'!$K:$K,'Source Data'!$J:$J,'Funding Chart'!N$16,'Source Data'!$C:$C,TRIM('Funding Chart'!$B77))))</f>
        <v/>
      </c>
      <c r="O77" s="53" t="str">
        <f t="shared" si="2"/>
        <v/>
      </c>
      <c r="P77" s="58"/>
      <c r="Q77" s="58" t="str">
        <f>IF($B77="","",IF($B77="Grand Total",SUM(Q$17:Q76),SUMIFS('Source Data'!$K:$K,'Source Data'!$J:$J,'Funding Chart'!Q$16,'Source Data'!$C:$C,TRIM('Funding Chart'!$B77))))</f>
        <v/>
      </c>
      <c r="R77" s="58" t="str">
        <f>IF($B77="","",IF($B77="Grand Total",SUM(R$17:R76),SUMIFS('Source Data'!$K:$K,'Source Data'!$J:$J,'Funding Chart'!R$16,'Source Data'!$C:$C,TRIM('Funding Chart'!$B77))))</f>
        <v/>
      </c>
      <c r="S77" s="58" t="str">
        <f>IF($B77="","",IF($B77="Grand Total",SUM(S$17:S76),SUMIFS('Source Data'!$K:$K,'Source Data'!$J:$J,'Funding Chart'!S$16,'Source Data'!$C:$C,TRIM('Funding Chart'!$B77))))</f>
        <v/>
      </c>
      <c r="T77" s="58" t="str">
        <f>IF($B77="","",IF($B77="Grand Total",SUM(T$17:T76),SUMIFS('Source Data'!$K:$K,'Source Data'!$J:$J,'Funding Chart'!T$16,'Source Data'!$C:$C,TRIM('Funding Chart'!$B77))))</f>
        <v/>
      </c>
      <c r="U77" s="58" t="str">
        <f>IF($B77="","",IF($B77="Grand Total",SUM(U$17:U76),SUMIFS('Source Data'!$K:$K,'Source Data'!$J:$J,'Funding Chart'!U$16,'Source Data'!$C:$C,TRIM('Funding Chart'!$B77))))</f>
        <v/>
      </c>
      <c r="V77" s="53" t="str">
        <f t="shared" si="3"/>
        <v/>
      </c>
      <c r="W77" s="58"/>
      <c r="X77" s="54" t="str">
        <f t="shared" si="4"/>
        <v/>
      </c>
    </row>
    <row r="78" spans="1:24" ht="15.6" x14ac:dyDescent="0.25">
      <c r="A78" s="56" t="str">
        <f>IF(B78="","",MAX($A$16:A77)+1)</f>
        <v/>
      </c>
      <c r="B78" s="57" t="str">
        <f>IFERROR(INDEX('Source Data'!C:C,MATCH(ROW(A62),'Source Data'!A:A,0)),"")</f>
        <v/>
      </c>
      <c r="C78" s="58" t="str">
        <f>IF($B78="","",IF($B78="Grand Total",SUM(C$17:C77),SUMIFS('Source Data'!$K:$K,'Source Data'!$J:$J,'Funding Chart'!C$16,'Source Data'!$C:$C,TRIM('Funding Chart'!$B78))))</f>
        <v/>
      </c>
      <c r="D78" s="58" t="str">
        <f>IF($B78="","",IF($B78="Grand Total",SUM(D$17:D77),SUMIFS('Source Data'!$K:$K,'Source Data'!$J:$J,'Funding Chart'!D$16,'Source Data'!$C:$C,TRIM('Funding Chart'!$B78))))</f>
        <v/>
      </c>
      <c r="E78" s="53" t="str">
        <f t="shared" si="0"/>
        <v/>
      </c>
      <c r="F78" s="58"/>
      <c r="G78" s="58" t="str">
        <f>IF($B78="","",IF($B78="Grand Total",SUM(G$17:G77),SUMIFS('Source Data'!$K:$K,'Source Data'!$J:$J,'Funding Chart'!G$16,'Source Data'!$C:$C,TRIM('Funding Chart'!$B78))))</f>
        <v/>
      </c>
      <c r="H78" s="58" t="str">
        <f>IF($B78="","",IF($B78="Grand Total",SUM(H$17:H77),SUMIFS('Source Data'!$K:$K,'Source Data'!$J:$J,'Funding Chart'!H$16,'Source Data'!$C:$C,TRIM('Funding Chart'!$B78))))</f>
        <v/>
      </c>
      <c r="I78" s="53" t="str">
        <f t="shared" si="1"/>
        <v/>
      </c>
      <c r="J78" s="58"/>
      <c r="K78" s="58" t="str">
        <f>IF($B78="","",IF($B78="Grand Total",SUM(K$17:K77),SUMIFS('Source Data'!$K:$K,'Source Data'!$J:$J,'Funding Chart'!K$16,'Source Data'!$C:$C,TRIM('Funding Chart'!$B78))))</f>
        <v/>
      </c>
      <c r="L78" s="58" t="str">
        <f>IF($B78="","",IF($B78="Grand Total",SUM(L$17:L77),SUMIFS('Source Data'!$K:$K,'Source Data'!$J:$J,'Funding Chart'!L$16,'Source Data'!$C:$C,TRIM('Funding Chart'!$B78))))</f>
        <v/>
      </c>
      <c r="M78" s="58" t="str">
        <f>IF($B78="","",IF($B78="Grand Total",SUM(M$17:M77),SUMIFS('Source Data'!$K:$K,'Source Data'!$J:$J,'Funding Chart'!M$16,'Source Data'!$C:$C,TRIM('Funding Chart'!$B78))))</f>
        <v/>
      </c>
      <c r="N78" s="58" t="str">
        <f>IF($B78="","",IF($B78="Grand Total",SUM(N$17:N77),SUMIFS('Source Data'!$K:$K,'Source Data'!$J:$J,'Funding Chart'!N$16,'Source Data'!$C:$C,TRIM('Funding Chart'!$B78))))</f>
        <v/>
      </c>
      <c r="O78" s="53" t="str">
        <f t="shared" si="2"/>
        <v/>
      </c>
      <c r="P78" s="58"/>
      <c r="Q78" s="58" t="str">
        <f>IF($B78="","",IF($B78="Grand Total",SUM(Q$17:Q77),SUMIFS('Source Data'!$K:$K,'Source Data'!$J:$J,'Funding Chart'!Q$16,'Source Data'!$C:$C,TRIM('Funding Chart'!$B78))))</f>
        <v/>
      </c>
      <c r="R78" s="58" t="str">
        <f>IF($B78="","",IF($B78="Grand Total",SUM(R$17:R77),SUMIFS('Source Data'!$K:$K,'Source Data'!$J:$J,'Funding Chart'!R$16,'Source Data'!$C:$C,TRIM('Funding Chart'!$B78))))</f>
        <v/>
      </c>
      <c r="S78" s="58" t="str">
        <f>IF($B78="","",IF($B78="Grand Total",SUM(S$17:S77),SUMIFS('Source Data'!$K:$K,'Source Data'!$J:$J,'Funding Chart'!S$16,'Source Data'!$C:$C,TRIM('Funding Chart'!$B78))))</f>
        <v/>
      </c>
      <c r="T78" s="58" t="str">
        <f>IF($B78="","",IF($B78="Grand Total",SUM(T$17:T77),SUMIFS('Source Data'!$K:$K,'Source Data'!$J:$J,'Funding Chart'!T$16,'Source Data'!$C:$C,TRIM('Funding Chart'!$B78))))</f>
        <v/>
      </c>
      <c r="U78" s="58" t="str">
        <f>IF($B78="","",IF($B78="Grand Total",SUM(U$17:U77),SUMIFS('Source Data'!$K:$K,'Source Data'!$J:$J,'Funding Chart'!U$16,'Source Data'!$C:$C,TRIM('Funding Chart'!$B78))))</f>
        <v/>
      </c>
      <c r="V78" s="53" t="str">
        <f t="shared" si="3"/>
        <v/>
      </c>
      <c r="W78" s="58"/>
      <c r="X78" s="54" t="str">
        <f t="shared" si="4"/>
        <v/>
      </c>
    </row>
    <row r="79" spans="1:24" ht="15.6" x14ac:dyDescent="0.25">
      <c r="A79" s="56" t="str">
        <f>IF(B79="","",MAX($A$16:A78)+1)</f>
        <v/>
      </c>
      <c r="B79" s="57" t="str">
        <f>IFERROR(INDEX('Source Data'!C:C,MATCH(ROW(A63),'Source Data'!A:A,0)),"")</f>
        <v/>
      </c>
      <c r="C79" s="58" t="str">
        <f>IF($B79="","",IF($B79="Grand Total",SUM(C$17:C78),SUMIFS('Source Data'!$K:$K,'Source Data'!$J:$J,'Funding Chart'!C$16,'Source Data'!$C:$C,TRIM('Funding Chart'!$B79))))</f>
        <v/>
      </c>
      <c r="D79" s="58" t="str">
        <f>IF($B79="","",IF($B79="Grand Total",SUM(D$17:D78),SUMIFS('Source Data'!$K:$K,'Source Data'!$J:$J,'Funding Chart'!D$16,'Source Data'!$C:$C,TRIM('Funding Chart'!$B79))))</f>
        <v/>
      </c>
      <c r="E79" s="53" t="str">
        <f t="shared" si="0"/>
        <v/>
      </c>
      <c r="F79" s="58"/>
      <c r="G79" s="58" t="str">
        <f>IF($B79="","",IF($B79="Grand Total",SUM(G$17:G78),SUMIFS('Source Data'!$K:$K,'Source Data'!$J:$J,'Funding Chart'!G$16,'Source Data'!$C:$C,TRIM('Funding Chart'!$B79))))</f>
        <v/>
      </c>
      <c r="H79" s="58" t="str">
        <f>IF($B79="","",IF($B79="Grand Total",SUM(H$17:H78),SUMIFS('Source Data'!$K:$K,'Source Data'!$J:$J,'Funding Chart'!H$16,'Source Data'!$C:$C,TRIM('Funding Chart'!$B79))))</f>
        <v/>
      </c>
      <c r="I79" s="53" t="str">
        <f t="shared" si="1"/>
        <v/>
      </c>
      <c r="J79" s="58"/>
      <c r="K79" s="58" t="str">
        <f>IF($B79="","",IF($B79="Grand Total",SUM(K$17:K78),SUMIFS('Source Data'!$K:$K,'Source Data'!$J:$J,'Funding Chart'!K$16,'Source Data'!$C:$C,TRIM('Funding Chart'!$B79))))</f>
        <v/>
      </c>
      <c r="L79" s="58" t="str">
        <f>IF($B79="","",IF($B79="Grand Total",SUM(L$17:L78),SUMIFS('Source Data'!$K:$K,'Source Data'!$J:$J,'Funding Chart'!L$16,'Source Data'!$C:$C,TRIM('Funding Chart'!$B79))))</f>
        <v/>
      </c>
      <c r="M79" s="58" t="str">
        <f>IF($B79="","",IF($B79="Grand Total",SUM(M$17:M78),SUMIFS('Source Data'!$K:$K,'Source Data'!$J:$J,'Funding Chart'!M$16,'Source Data'!$C:$C,TRIM('Funding Chart'!$B79))))</f>
        <v/>
      </c>
      <c r="N79" s="58" t="str">
        <f>IF($B79="","",IF($B79="Grand Total",SUM(N$17:N78),SUMIFS('Source Data'!$K:$K,'Source Data'!$J:$J,'Funding Chart'!N$16,'Source Data'!$C:$C,TRIM('Funding Chart'!$B79))))</f>
        <v/>
      </c>
      <c r="O79" s="53" t="str">
        <f t="shared" si="2"/>
        <v/>
      </c>
      <c r="P79" s="58"/>
      <c r="Q79" s="58" t="str">
        <f>IF($B79="","",IF($B79="Grand Total",SUM(Q$17:Q78),SUMIFS('Source Data'!$K:$K,'Source Data'!$J:$J,'Funding Chart'!Q$16,'Source Data'!$C:$C,TRIM('Funding Chart'!$B79))))</f>
        <v/>
      </c>
      <c r="R79" s="58" t="str">
        <f>IF($B79="","",IF($B79="Grand Total",SUM(R$17:R78),SUMIFS('Source Data'!$K:$K,'Source Data'!$J:$J,'Funding Chart'!R$16,'Source Data'!$C:$C,TRIM('Funding Chart'!$B79))))</f>
        <v/>
      </c>
      <c r="S79" s="58" t="str">
        <f>IF($B79="","",IF($B79="Grand Total",SUM(S$17:S78),SUMIFS('Source Data'!$K:$K,'Source Data'!$J:$J,'Funding Chart'!S$16,'Source Data'!$C:$C,TRIM('Funding Chart'!$B79))))</f>
        <v/>
      </c>
      <c r="T79" s="58" t="str">
        <f>IF($B79="","",IF($B79="Grand Total",SUM(T$17:T78),SUMIFS('Source Data'!$K:$K,'Source Data'!$J:$J,'Funding Chart'!T$16,'Source Data'!$C:$C,TRIM('Funding Chart'!$B79))))</f>
        <v/>
      </c>
      <c r="U79" s="58" t="str">
        <f>IF($B79="","",IF($B79="Grand Total",SUM(U$17:U78),SUMIFS('Source Data'!$K:$K,'Source Data'!$J:$J,'Funding Chart'!U$16,'Source Data'!$C:$C,TRIM('Funding Chart'!$B79))))</f>
        <v/>
      </c>
      <c r="V79" s="53" t="str">
        <f t="shared" si="3"/>
        <v/>
      </c>
      <c r="W79" s="58"/>
      <c r="X79" s="54" t="str">
        <f t="shared" si="4"/>
        <v/>
      </c>
    </row>
    <row r="80" spans="1:24" ht="15.6" x14ac:dyDescent="0.25">
      <c r="A80" s="56" t="str">
        <f>IF(B80="","",MAX($A$16:A79)+1)</f>
        <v/>
      </c>
      <c r="B80" s="57" t="str">
        <f>IFERROR(INDEX('Source Data'!C:C,MATCH(ROW(A64),'Source Data'!A:A,0)),"")</f>
        <v/>
      </c>
      <c r="C80" s="58" t="str">
        <f>IF($B80="","",IF($B80="Grand Total",SUM(C$17:C79),SUMIFS('Source Data'!$K:$K,'Source Data'!$J:$J,'Funding Chart'!C$16,'Source Data'!$C:$C,TRIM('Funding Chart'!$B80))))</f>
        <v/>
      </c>
      <c r="D80" s="58" t="str">
        <f>IF($B80="","",IF($B80="Grand Total",SUM(D$17:D79),SUMIFS('Source Data'!$K:$K,'Source Data'!$J:$J,'Funding Chart'!D$16,'Source Data'!$C:$C,TRIM('Funding Chart'!$B80))))</f>
        <v/>
      </c>
      <c r="E80" s="53" t="str">
        <f t="shared" si="0"/>
        <v/>
      </c>
      <c r="F80" s="58"/>
      <c r="G80" s="58" t="str">
        <f>IF($B80="","",IF($B80="Grand Total",SUM(G$17:G79),SUMIFS('Source Data'!$K:$K,'Source Data'!$J:$J,'Funding Chart'!G$16,'Source Data'!$C:$C,TRIM('Funding Chart'!$B80))))</f>
        <v/>
      </c>
      <c r="H80" s="58" t="str">
        <f>IF($B80="","",IF($B80="Grand Total",SUM(H$17:H79),SUMIFS('Source Data'!$K:$K,'Source Data'!$J:$J,'Funding Chart'!H$16,'Source Data'!$C:$C,TRIM('Funding Chart'!$B80))))</f>
        <v/>
      </c>
      <c r="I80" s="53" t="str">
        <f t="shared" si="1"/>
        <v/>
      </c>
      <c r="J80" s="58"/>
      <c r="K80" s="58" t="str">
        <f>IF($B80="","",IF($B80="Grand Total",SUM(K$17:K79),SUMIFS('Source Data'!$K:$K,'Source Data'!$J:$J,'Funding Chart'!K$16,'Source Data'!$C:$C,TRIM('Funding Chart'!$B80))))</f>
        <v/>
      </c>
      <c r="L80" s="58" t="str">
        <f>IF($B80="","",IF($B80="Grand Total",SUM(L$17:L79),SUMIFS('Source Data'!$K:$K,'Source Data'!$J:$J,'Funding Chart'!L$16,'Source Data'!$C:$C,TRIM('Funding Chart'!$B80))))</f>
        <v/>
      </c>
      <c r="M80" s="58" t="str">
        <f>IF($B80="","",IF($B80="Grand Total",SUM(M$17:M79),SUMIFS('Source Data'!$K:$K,'Source Data'!$J:$J,'Funding Chart'!M$16,'Source Data'!$C:$C,TRIM('Funding Chart'!$B80))))</f>
        <v/>
      </c>
      <c r="N80" s="58" t="str">
        <f>IF($B80="","",IF($B80="Grand Total",SUM(N$17:N79),SUMIFS('Source Data'!$K:$K,'Source Data'!$J:$J,'Funding Chart'!N$16,'Source Data'!$C:$C,TRIM('Funding Chart'!$B80))))</f>
        <v/>
      </c>
      <c r="O80" s="53" t="str">
        <f t="shared" si="2"/>
        <v/>
      </c>
      <c r="P80" s="58"/>
      <c r="Q80" s="58" t="str">
        <f>IF($B80="","",IF($B80="Grand Total",SUM(Q$17:Q79),SUMIFS('Source Data'!$K:$K,'Source Data'!$J:$J,'Funding Chart'!Q$16,'Source Data'!$C:$C,TRIM('Funding Chart'!$B80))))</f>
        <v/>
      </c>
      <c r="R80" s="58" t="str">
        <f>IF($B80="","",IF($B80="Grand Total",SUM(R$17:R79),SUMIFS('Source Data'!$K:$K,'Source Data'!$J:$J,'Funding Chart'!R$16,'Source Data'!$C:$C,TRIM('Funding Chart'!$B80))))</f>
        <v/>
      </c>
      <c r="S80" s="58" t="str">
        <f>IF($B80="","",IF($B80="Grand Total",SUM(S$17:S79),SUMIFS('Source Data'!$K:$K,'Source Data'!$J:$J,'Funding Chart'!S$16,'Source Data'!$C:$C,TRIM('Funding Chart'!$B80))))</f>
        <v/>
      </c>
      <c r="T80" s="58" t="str">
        <f>IF($B80="","",IF($B80="Grand Total",SUM(T$17:T79),SUMIFS('Source Data'!$K:$K,'Source Data'!$J:$J,'Funding Chart'!T$16,'Source Data'!$C:$C,TRIM('Funding Chart'!$B80))))</f>
        <v/>
      </c>
      <c r="U80" s="58" t="str">
        <f>IF($B80="","",IF($B80="Grand Total",SUM(U$17:U79),SUMIFS('Source Data'!$K:$K,'Source Data'!$J:$J,'Funding Chart'!U$16,'Source Data'!$C:$C,TRIM('Funding Chart'!$B80))))</f>
        <v/>
      </c>
      <c r="V80" s="53" t="str">
        <f t="shared" si="3"/>
        <v/>
      </c>
      <c r="W80" s="58"/>
      <c r="X80" s="54" t="str">
        <f t="shared" si="4"/>
        <v/>
      </c>
    </row>
  </sheetData>
  <sheetProtection sheet="1" objects="1" scenarios="1" formatColumns="0"/>
  <mergeCells count="5">
    <mergeCell ref="C14:E14"/>
    <mergeCell ref="G14:I14"/>
    <mergeCell ref="K14:O14"/>
    <mergeCell ref="Q14:V14"/>
    <mergeCell ref="X14:X16"/>
  </mergeCells>
  <conditionalFormatting sqref="P17:P19 P23:P80">
    <cfRule type="expression" dxfId="91" priority="110">
      <formula>$B17="Grand Total"</formula>
    </cfRule>
  </conditionalFormatting>
  <conditionalFormatting sqref="V17:V19 V23:V80">
    <cfRule type="expression" dxfId="90" priority="121">
      <formula>$B17="Grand Total"</formula>
    </cfRule>
  </conditionalFormatting>
  <conditionalFormatting sqref="G17:G19 G23:G80">
    <cfRule type="expression" dxfId="89" priority="133">
      <formula>$B17="Grand Total"</formula>
    </cfRule>
  </conditionalFormatting>
  <conditionalFormatting sqref="F17:F19 F23:F80">
    <cfRule type="expression" dxfId="88" priority="132">
      <formula>$B17="Grand Total"</formula>
    </cfRule>
  </conditionalFormatting>
  <conditionalFormatting sqref="F17:F19 F23:F80">
    <cfRule type="expression" dxfId="87" priority="129">
      <formula>(F17&lt;&gt;"")</formula>
    </cfRule>
  </conditionalFormatting>
  <conditionalFormatting sqref="N17:N19 N23:N80">
    <cfRule type="expression" dxfId="86" priority="76">
      <formula>$B17="Grand Total"</formula>
    </cfRule>
  </conditionalFormatting>
  <conditionalFormatting sqref="R17:R19 R23:R80">
    <cfRule type="expression" dxfId="85" priority="70">
      <formula>$B17="Grand Total"</formula>
    </cfRule>
  </conditionalFormatting>
  <conditionalFormatting sqref="V17:V19 V23:V80">
    <cfRule type="expression" dxfId="84" priority="120">
      <formula>(V17&lt;&gt;"")</formula>
    </cfRule>
  </conditionalFormatting>
  <conditionalFormatting sqref="X17:X19 X23:X80">
    <cfRule type="expression" dxfId="83" priority="117">
      <formula>$B17="Grand Total"</formula>
    </cfRule>
  </conditionalFormatting>
  <conditionalFormatting sqref="X17:X19 X23:X80">
    <cfRule type="expression" dxfId="82" priority="115">
      <formula>(X17&lt;&gt;"")</formula>
    </cfRule>
  </conditionalFormatting>
  <conditionalFormatting sqref="J17:J19 J23:J80">
    <cfRule type="expression" dxfId="81" priority="113">
      <formula>$B17="Grand Total"</formula>
    </cfRule>
  </conditionalFormatting>
  <conditionalFormatting sqref="J17:J19 J23:J80">
    <cfRule type="expression" dxfId="80" priority="112">
      <formula>(J17&lt;&gt;"")</formula>
    </cfRule>
  </conditionalFormatting>
  <conditionalFormatting sqref="P17:P19 P23:P80">
    <cfRule type="expression" dxfId="79" priority="109">
      <formula>(P17&lt;&gt;"")</formula>
    </cfRule>
  </conditionalFormatting>
  <conditionalFormatting sqref="W17:W19 W23:W80">
    <cfRule type="expression" dxfId="78" priority="107">
      <formula>$B17="Grand Total"</formula>
    </cfRule>
  </conditionalFormatting>
  <conditionalFormatting sqref="W17:W19 W23:W80">
    <cfRule type="expression" dxfId="77" priority="106">
      <formula>(W17&lt;&gt;"")</formula>
    </cfRule>
  </conditionalFormatting>
  <conditionalFormatting sqref="O17:O19 O23:O80">
    <cfRule type="expression" dxfId="76" priority="103">
      <formula>$B17="Grand Total"</formula>
    </cfRule>
  </conditionalFormatting>
  <conditionalFormatting sqref="O17:O19 O23:O80">
    <cfRule type="expression" dxfId="75" priority="102">
      <formula>(O17&lt;&gt;"")</formula>
    </cfRule>
  </conditionalFormatting>
  <conditionalFormatting sqref="G17:G19 G23:G80">
    <cfRule type="expression" dxfId="74" priority="93">
      <formula>(G17&lt;&gt;"")</formula>
    </cfRule>
  </conditionalFormatting>
  <conditionalFormatting sqref="H17:H19 H23:H80">
    <cfRule type="expression" dxfId="73" priority="91">
      <formula>$B17="Grand Total"</formula>
    </cfRule>
  </conditionalFormatting>
  <conditionalFormatting sqref="H17:H19 H23:H80">
    <cfRule type="expression" dxfId="72" priority="90">
      <formula>(H17&lt;&gt;"")</formula>
    </cfRule>
  </conditionalFormatting>
  <conditionalFormatting sqref="K17:K19 K23:K80">
    <cfRule type="expression" dxfId="71" priority="88">
      <formula>$B17="Grand Total"</formula>
    </cfRule>
  </conditionalFormatting>
  <conditionalFormatting sqref="K17:K19 K23:K80">
    <cfRule type="expression" dxfId="70" priority="87">
      <formula>(K17&lt;&gt;"")</formula>
    </cfRule>
  </conditionalFormatting>
  <conditionalFormatting sqref="L17:L19 L23:L80">
    <cfRule type="expression" dxfId="69" priority="85">
      <formula>$B17="Grand Total"</formula>
    </cfRule>
  </conditionalFormatting>
  <conditionalFormatting sqref="L17:L19 L23:L80">
    <cfRule type="expression" dxfId="68" priority="84">
      <formula>(L17&lt;&gt;"")</formula>
    </cfRule>
  </conditionalFormatting>
  <conditionalFormatting sqref="M17:M19 M23:M80">
    <cfRule type="expression" dxfId="67" priority="79">
      <formula>$B17="Grand Total"</formula>
    </cfRule>
  </conditionalFormatting>
  <conditionalFormatting sqref="M17:M19 M23:M80">
    <cfRule type="expression" dxfId="66" priority="78">
      <formula>(M17&lt;&gt;"")</formula>
    </cfRule>
  </conditionalFormatting>
  <conditionalFormatting sqref="N17:N19 N23:N80">
    <cfRule type="expression" dxfId="65" priority="75">
      <formula>(N17&lt;&gt;"")</formula>
    </cfRule>
  </conditionalFormatting>
  <conditionalFormatting sqref="Q17:Q19 Q23:Q80">
    <cfRule type="expression" dxfId="64" priority="73">
      <formula>$B17="Grand Total"</formula>
    </cfRule>
  </conditionalFormatting>
  <conditionalFormatting sqref="Q17:Q19 Q23:Q80">
    <cfRule type="expression" dxfId="63" priority="72">
      <formula>(Q17&lt;&gt;"")</formula>
    </cfRule>
  </conditionalFormatting>
  <conditionalFormatting sqref="R17:R19 R23:R80">
    <cfRule type="expression" dxfId="62" priority="69">
      <formula>(R17&lt;&gt;"")</formula>
    </cfRule>
  </conditionalFormatting>
  <conditionalFormatting sqref="S17:S19 S23:S80">
    <cfRule type="expression" dxfId="61" priority="67">
      <formula>$B17="Grand Total"</formula>
    </cfRule>
  </conditionalFormatting>
  <conditionalFormatting sqref="S17:S19 S23:S80">
    <cfRule type="expression" dxfId="60" priority="66">
      <formula>(S17&lt;&gt;"")</formula>
    </cfRule>
  </conditionalFormatting>
  <conditionalFormatting sqref="T17:T19 T23:T80">
    <cfRule type="expression" dxfId="59" priority="64">
      <formula>$B17="Grand Total"</formula>
    </cfRule>
  </conditionalFormatting>
  <conditionalFormatting sqref="T17:T19 T23:T80">
    <cfRule type="expression" dxfId="58" priority="63">
      <formula>(T17&lt;&gt;"")</formula>
    </cfRule>
  </conditionalFormatting>
  <conditionalFormatting sqref="U17:U19 U23:U80">
    <cfRule type="expression" dxfId="57" priority="61">
      <formula>$B17="Grand Total"</formula>
    </cfRule>
  </conditionalFormatting>
  <conditionalFormatting sqref="U17:U19 U23:U80">
    <cfRule type="expression" dxfId="56" priority="60">
      <formula>(U17&lt;&gt;"")</formula>
    </cfRule>
  </conditionalFormatting>
  <conditionalFormatting sqref="D17:D19 D23:D80">
    <cfRule type="expression" dxfId="55" priority="58">
      <formula>$B17="Grand Total"</formula>
    </cfRule>
  </conditionalFormatting>
  <conditionalFormatting sqref="D17:D19 D23:D80">
    <cfRule type="expression" dxfId="54" priority="57">
      <formula>(D17&lt;&gt;"")</formula>
    </cfRule>
  </conditionalFormatting>
  <conditionalFormatting sqref="C17:C19 C23:C80">
    <cfRule type="expression" dxfId="53" priority="55">
      <formula>$B17="Grand Total"</formula>
    </cfRule>
  </conditionalFormatting>
  <conditionalFormatting sqref="C17:C19 C23:C80">
    <cfRule type="expression" dxfId="52" priority="54">
      <formula>(C17&lt;&gt;"")</formula>
    </cfRule>
  </conditionalFormatting>
  <conditionalFormatting sqref="B17:B19 B23:B80">
    <cfRule type="expression" dxfId="51" priority="52">
      <formula>$B17="Grand Total"</formula>
    </cfRule>
  </conditionalFormatting>
  <conditionalFormatting sqref="B17:B19 B23:B80">
    <cfRule type="expression" dxfId="50" priority="51">
      <formula>(B17&lt;&gt;"")</formula>
    </cfRule>
  </conditionalFormatting>
  <conditionalFormatting sqref="I17:I19 I23:I80">
    <cfRule type="expression" dxfId="49" priority="50">
      <formula>$B17="Grand Total"</formula>
    </cfRule>
  </conditionalFormatting>
  <conditionalFormatting sqref="I17:I19 I23:I80">
    <cfRule type="expression" dxfId="48" priority="49">
      <formula>(I17&lt;&gt;"")</formula>
    </cfRule>
  </conditionalFormatting>
  <conditionalFormatting sqref="E17:E19 E23:E80">
    <cfRule type="expression" dxfId="47" priority="48">
      <formula>$B17="Grand Total"</formula>
    </cfRule>
  </conditionalFormatting>
  <conditionalFormatting sqref="E17:E19 E23:E80">
    <cfRule type="expression" dxfId="46" priority="47">
      <formula>(E17&lt;&gt;"")</formula>
    </cfRule>
  </conditionalFormatting>
  <conditionalFormatting sqref="P20:P22">
    <cfRule type="expression" dxfId="45" priority="37">
      <formula>$B20="Grand Total"</formula>
    </cfRule>
  </conditionalFormatting>
  <conditionalFormatting sqref="V20:V22">
    <cfRule type="expression" dxfId="44" priority="43">
      <formula>$B20="Grand Total"</formula>
    </cfRule>
  </conditionalFormatting>
  <conditionalFormatting sqref="G20:G22">
    <cfRule type="expression" dxfId="43" priority="46">
      <formula>$B20="Grand Total"</formula>
    </cfRule>
  </conditionalFormatting>
  <conditionalFormatting sqref="F20:F22">
    <cfRule type="expression" dxfId="42" priority="45">
      <formula>$B20="Grand Total"</formula>
    </cfRule>
  </conditionalFormatting>
  <conditionalFormatting sqref="F20:F22">
    <cfRule type="expression" dxfId="41" priority="44">
      <formula>(F20&lt;&gt;"")</formula>
    </cfRule>
  </conditionalFormatting>
  <conditionalFormatting sqref="N20:N22">
    <cfRule type="expression" dxfId="40" priority="22">
      <formula>$B20="Grand Total"</formula>
    </cfRule>
  </conditionalFormatting>
  <conditionalFormatting sqref="R20:R22">
    <cfRule type="expression" dxfId="39" priority="18">
      <formula>$B20="Grand Total"</formula>
    </cfRule>
  </conditionalFormatting>
  <conditionalFormatting sqref="V20:V22">
    <cfRule type="expression" dxfId="38" priority="42">
      <formula>(V20&lt;&gt;"")</formula>
    </cfRule>
  </conditionalFormatting>
  <conditionalFormatting sqref="X20:X22">
    <cfRule type="expression" dxfId="37" priority="41">
      <formula>$B20="Grand Total"</formula>
    </cfRule>
  </conditionalFormatting>
  <conditionalFormatting sqref="X20:X22">
    <cfRule type="expression" dxfId="36" priority="40">
      <formula>(X20&lt;&gt;"")</formula>
    </cfRule>
  </conditionalFormatting>
  <conditionalFormatting sqref="J20:J22">
    <cfRule type="expression" dxfId="35" priority="39">
      <formula>$B20="Grand Total"</formula>
    </cfRule>
  </conditionalFormatting>
  <conditionalFormatting sqref="J20:J22">
    <cfRule type="expression" dxfId="34" priority="38">
      <formula>(J20&lt;&gt;"")</formula>
    </cfRule>
  </conditionalFormatting>
  <conditionalFormatting sqref="P20:P22">
    <cfRule type="expression" dxfId="33" priority="36">
      <formula>(P20&lt;&gt;"")</formula>
    </cfRule>
  </conditionalFormatting>
  <conditionalFormatting sqref="W20:W22">
    <cfRule type="expression" dxfId="32" priority="35">
      <formula>$B20="Grand Total"</formula>
    </cfRule>
  </conditionalFormatting>
  <conditionalFormatting sqref="W20:W22">
    <cfRule type="expression" dxfId="31" priority="34">
      <formula>(W20&lt;&gt;"")</formula>
    </cfRule>
  </conditionalFormatting>
  <conditionalFormatting sqref="O20:O22">
    <cfRule type="expression" dxfId="30" priority="33">
      <formula>$B20="Grand Total"</formula>
    </cfRule>
  </conditionalFormatting>
  <conditionalFormatting sqref="O20:O22">
    <cfRule type="expression" dxfId="29" priority="32">
      <formula>(O20&lt;&gt;"")</formula>
    </cfRule>
  </conditionalFormatting>
  <conditionalFormatting sqref="G20:G22">
    <cfRule type="expression" dxfId="28" priority="31">
      <formula>(G20&lt;&gt;"")</formula>
    </cfRule>
  </conditionalFormatting>
  <conditionalFormatting sqref="H20:H22">
    <cfRule type="expression" dxfId="27" priority="30">
      <formula>$B20="Grand Total"</formula>
    </cfRule>
  </conditionalFormatting>
  <conditionalFormatting sqref="H20:H22">
    <cfRule type="expression" dxfId="26" priority="29">
      <formula>(H20&lt;&gt;"")</formula>
    </cfRule>
  </conditionalFormatting>
  <conditionalFormatting sqref="K20:K22">
    <cfRule type="expression" dxfId="25" priority="28">
      <formula>$B20="Grand Total"</formula>
    </cfRule>
  </conditionalFormatting>
  <conditionalFormatting sqref="K20:K22">
    <cfRule type="expression" dxfId="24" priority="27">
      <formula>(K20&lt;&gt;"")</formula>
    </cfRule>
  </conditionalFormatting>
  <conditionalFormatting sqref="L20:L22">
    <cfRule type="expression" dxfId="23" priority="26">
      <formula>$B20="Grand Total"</formula>
    </cfRule>
  </conditionalFormatting>
  <conditionalFormatting sqref="L20:L22">
    <cfRule type="expression" dxfId="22" priority="25">
      <formula>(L20&lt;&gt;"")</formula>
    </cfRule>
  </conditionalFormatting>
  <conditionalFormatting sqref="M20:M22">
    <cfRule type="expression" dxfId="21" priority="24">
      <formula>$B20="Grand Total"</formula>
    </cfRule>
  </conditionalFormatting>
  <conditionalFormatting sqref="M20:M22">
    <cfRule type="expression" dxfId="20" priority="23">
      <formula>(M20&lt;&gt;"")</formula>
    </cfRule>
  </conditionalFormatting>
  <conditionalFormatting sqref="N20:N22">
    <cfRule type="expression" dxfId="19" priority="21">
      <formula>(N20&lt;&gt;"")</formula>
    </cfRule>
  </conditionalFormatting>
  <conditionalFormatting sqref="Q20:Q22">
    <cfRule type="expression" dxfId="18" priority="20">
      <formula>$B20="Grand Total"</formula>
    </cfRule>
  </conditionalFormatting>
  <conditionalFormatting sqref="Q20:Q22">
    <cfRule type="expression" dxfId="17" priority="19">
      <formula>(Q20&lt;&gt;"")</formula>
    </cfRule>
  </conditionalFormatting>
  <conditionalFormatting sqref="R20:R22">
    <cfRule type="expression" dxfId="16" priority="17">
      <formula>(R20&lt;&gt;"")</formula>
    </cfRule>
  </conditionalFormatting>
  <conditionalFormatting sqref="S20:S22">
    <cfRule type="expression" dxfId="15" priority="16">
      <formula>$B20="Grand Total"</formula>
    </cfRule>
  </conditionalFormatting>
  <conditionalFormatting sqref="S20:S22">
    <cfRule type="expression" dxfId="14" priority="15">
      <formula>(S20&lt;&gt;"")</formula>
    </cfRule>
  </conditionalFormatting>
  <conditionalFormatting sqref="T20:T22">
    <cfRule type="expression" dxfId="13" priority="14">
      <formula>$B20="Grand Total"</formula>
    </cfRule>
  </conditionalFormatting>
  <conditionalFormatting sqref="T20:T22">
    <cfRule type="expression" dxfId="12" priority="13">
      <formula>(T20&lt;&gt;"")</formula>
    </cfRule>
  </conditionalFormatting>
  <conditionalFormatting sqref="U20:U22">
    <cfRule type="expression" dxfId="11" priority="12">
      <formula>$B20="Grand Total"</formula>
    </cfRule>
  </conditionalFormatting>
  <conditionalFormatting sqref="U20:U22">
    <cfRule type="expression" dxfId="10" priority="11">
      <formula>(U20&lt;&gt;"")</formula>
    </cfRule>
  </conditionalFormatting>
  <conditionalFormatting sqref="D20:D22">
    <cfRule type="expression" dxfId="9" priority="10">
      <formula>$B20="Grand Total"</formula>
    </cfRule>
  </conditionalFormatting>
  <conditionalFormatting sqref="D20:D22">
    <cfRule type="expression" dxfId="8" priority="9">
      <formula>(D20&lt;&gt;"")</formula>
    </cfRule>
  </conditionalFormatting>
  <conditionalFormatting sqref="C20:C22">
    <cfRule type="expression" dxfId="7" priority="8">
      <formula>$B20="Grand Total"</formula>
    </cfRule>
  </conditionalFormatting>
  <conditionalFormatting sqref="C20:C22">
    <cfRule type="expression" dxfId="6" priority="7">
      <formula>(C20&lt;&gt;"")</formula>
    </cfRule>
  </conditionalFormatting>
  <conditionalFormatting sqref="B20:B22">
    <cfRule type="expression" dxfId="5" priority="6">
      <formula>$B20="Grand Total"</formula>
    </cfRule>
  </conditionalFormatting>
  <conditionalFormatting sqref="B20:B22">
    <cfRule type="expression" dxfId="4" priority="5">
      <formula>(B20&lt;&gt;"")</formula>
    </cfRule>
  </conditionalFormatting>
  <conditionalFormatting sqref="I20:I22">
    <cfRule type="expression" dxfId="3" priority="4">
      <formula>$B20="Grand Total"</formula>
    </cfRule>
  </conditionalFormatting>
  <conditionalFormatting sqref="I20:I22">
    <cfRule type="expression" dxfId="2" priority="3">
      <formula>(I20&lt;&gt;"")</formula>
    </cfRule>
  </conditionalFormatting>
  <conditionalFormatting sqref="E20:E22">
    <cfRule type="expression" dxfId="1" priority="2">
      <formula>$B20="Grand Total"</formula>
    </cfRule>
  </conditionalFormatting>
  <conditionalFormatting sqref="E20:E22">
    <cfRule type="expression" dxfId="0" priority="1">
      <formula>(E20&lt;&gt;"")</formula>
    </cfRule>
  </conditionalFormatting>
  <dataValidations count="1">
    <dataValidation type="list" allowBlank="1" showInputMessage="1" showErrorMessage="1" sqref="B12">
      <formula1>ddConsortium</formula1>
    </dataValidation>
  </dataValidations>
  <pageMargins left="0.7" right="0.7" top="0.75" bottom="0.75" header="0.3" footer="0.3"/>
  <pageSetup orientation="portrait" horizontalDpi="0" verticalDpi="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B2:K22"/>
  <sheetViews>
    <sheetView workbookViewId="0">
      <selection activeCell="K21" sqref="K21"/>
    </sheetView>
  </sheetViews>
  <sheetFormatPr defaultColWidth="10.77734375" defaultRowHeight="13.2" x14ac:dyDescent="0.25"/>
  <cols>
    <col min="1" max="1" width="3.109375" style="3" customWidth="1"/>
    <col min="2" max="2" width="17.77734375" style="7" customWidth="1"/>
    <col min="3" max="3" width="73.44140625" style="2" customWidth="1"/>
    <col min="4" max="16384" width="10.77734375" style="3"/>
  </cols>
  <sheetData>
    <row r="2" spans="2:11" ht="27.6" x14ac:dyDescent="0.45">
      <c r="B2" s="1" t="s">
        <v>389</v>
      </c>
    </row>
    <row r="4" spans="2:11" x14ac:dyDescent="0.25">
      <c r="B4" s="5" t="s">
        <v>378</v>
      </c>
      <c r="C4" s="6" t="s">
        <v>379</v>
      </c>
    </row>
    <row r="5" spans="2:11" ht="79.2" x14ac:dyDescent="0.25">
      <c r="B5" s="4" t="s">
        <v>371</v>
      </c>
      <c r="C5" s="2" t="s">
        <v>372</v>
      </c>
      <c r="D5" s="2"/>
      <c r="E5" s="2"/>
      <c r="F5" s="2"/>
      <c r="G5" s="2"/>
      <c r="H5" s="2"/>
      <c r="I5" s="2"/>
      <c r="J5" s="2"/>
      <c r="K5" s="2"/>
    </row>
    <row r="6" spans="2:11" ht="4.05" customHeight="1" x14ac:dyDescent="0.25">
      <c r="B6" s="10"/>
      <c r="C6" s="11"/>
      <c r="D6" s="2"/>
      <c r="E6" s="2"/>
      <c r="F6" s="2"/>
      <c r="G6" s="2"/>
      <c r="H6" s="2"/>
      <c r="I6" s="2"/>
      <c r="J6" s="2"/>
      <c r="K6" s="2"/>
    </row>
    <row r="7" spans="2:11" ht="66" x14ac:dyDescent="0.25">
      <c r="B7" s="8" t="s">
        <v>373</v>
      </c>
      <c r="C7" s="9" t="s">
        <v>374</v>
      </c>
      <c r="D7" s="2"/>
      <c r="E7" s="2"/>
      <c r="F7" s="2"/>
      <c r="G7" s="2"/>
      <c r="H7" s="2"/>
      <c r="I7" s="2"/>
      <c r="J7" s="2"/>
      <c r="K7" s="2"/>
    </row>
    <row r="8" spans="2:11" ht="4.05" customHeight="1" x14ac:dyDescent="0.25">
      <c r="B8" s="10"/>
      <c r="C8" s="11"/>
      <c r="D8" s="2"/>
      <c r="E8" s="2"/>
      <c r="F8" s="2"/>
      <c r="G8" s="2"/>
      <c r="H8" s="2"/>
      <c r="I8" s="2"/>
      <c r="J8" s="2"/>
      <c r="K8" s="2"/>
    </row>
    <row r="9" spans="2:11" ht="79.2" x14ac:dyDescent="0.25">
      <c r="B9" s="4" t="s">
        <v>375</v>
      </c>
      <c r="C9" s="2" t="s">
        <v>376</v>
      </c>
      <c r="D9" s="2"/>
      <c r="E9" s="2"/>
      <c r="F9" s="2"/>
      <c r="G9" s="2"/>
      <c r="H9" s="2"/>
      <c r="I9" s="2"/>
      <c r="J9" s="2"/>
      <c r="K9" s="2"/>
    </row>
    <row r="10" spans="2:11" ht="4.05" customHeight="1" x14ac:dyDescent="0.25">
      <c r="B10" s="10"/>
      <c r="C10" s="11"/>
      <c r="D10" s="2"/>
      <c r="E10" s="2"/>
      <c r="F10" s="2"/>
      <c r="G10" s="2"/>
      <c r="H10" s="2"/>
      <c r="I10" s="2"/>
      <c r="J10" s="2"/>
      <c r="K10" s="2"/>
    </row>
    <row r="11" spans="2:11" ht="105.6" x14ac:dyDescent="0.25">
      <c r="B11" s="8" t="s">
        <v>361</v>
      </c>
      <c r="C11" s="9" t="s">
        <v>377</v>
      </c>
      <c r="D11" s="2"/>
      <c r="E11" s="2"/>
      <c r="F11" s="2"/>
      <c r="G11" s="2"/>
      <c r="H11" s="2"/>
      <c r="I11" s="2"/>
      <c r="J11" s="2"/>
      <c r="K11" s="2"/>
    </row>
    <row r="12" spans="2:11" ht="4.05" customHeight="1" x14ac:dyDescent="0.25">
      <c r="B12" s="10"/>
      <c r="C12" s="11"/>
      <c r="D12" s="2"/>
      <c r="E12" s="2"/>
      <c r="F12" s="2"/>
      <c r="G12" s="2"/>
      <c r="H12" s="2"/>
      <c r="I12" s="2"/>
      <c r="J12" s="2"/>
      <c r="K12" s="2"/>
    </row>
    <row r="13" spans="2:11" ht="66" x14ac:dyDescent="0.25">
      <c r="B13" s="4" t="s">
        <v>380</v>
      </c>
      <c r="C13" s="2" t="s">
        <v>381</v>
      </c>
      <c r="D13" s="2"/>
      <c r="E13" s="2"/>
      <c r="F13" s="2"/>
      <c r="G13" s="2"/>
      <c r="H13" s="2"/>
      <c r="I13" s="2"/>
      <c r="J13" s="2"/>
      <c r="K13" s="2"/>
    </row>
    <row r="14" spans="2:11" ht="4.05" customHeight="1" x14ac:dyDescent="0.25">
      <c r="B14" s="10"/>
      <c r="C14" s="11"/>
      <c r="D14" s="2"/>
      <c r="E14" s="2"/>
      <c r="F14" s="2"/>
      <c r="G14" s="2"/>
      <c r="H14" s="2"/>
      <c r="I14" s="2"/>
      <c r="J14" s="2"/>
      <c r="K14" s="2"/>
    </row>
    <row r="15" spans="2:11" ht="39.6" x14ac:dyDescent="0.25">
      <c r="B15" s="8" t="s">
        <v>382</v>
      </c>
      <c r="C15" s="9" t="s">
        <v>386</v>
      </c>
    </row>
    <row r="16" spans="2:11" ht="4.05" customHeight="1" x14ac:dyDescent="0.25">
      <c r="B16" s="10"/>
      <c r="C16" s="11"/>
      <c r="D16" s="2"/>
      <c r="E16" s="2"/>
      <c r="F16" s="2"/>
      <c r="G16" s="2"/>
      <c r="H16" s="2"/>
      <c r="I16" s="2"/>
      <c r="J16" s="2"/>
      <c r="K16" s="2"/>
    </row>
    <row r="17" spans="2:11" ht="52.8" x14ac:dyDescent="0.25">
      <c r="B17" s="4" t="s">
        <v>383</v>
      </c>
      <c r="C17" s="2" t="s">
        <v>384</v>
      </c>
    </row>
    <row r="18" spans="2:11" ht="4.05" customHeight="1" x14ac:dyDescent="0.25">
      <c r="B18" s="10"/>
      <c r="C18" s="11"/>
      <c r="D18" s="2"/>
      <c r="E18" s="2"/>
      <c r="F18" s="2"/>
      <c r="G18" s="2"/>
      <c r="H18" s="2"/>
      <c r="I18" s="2"/>
      <c r="J18" s="2"/>
      <c r="K18" s="2"/>
    </row>
    <row r="19" spans="2:11" ht="66" x14ac:dyDescent="0.25">
      <c r="B19" s="8" t="s">
        <v>349</v>
      </c>
      <c r="C19" s="9" t="s">
        <v>387</v>
      </c>
    </row>
    <row r="20" spans="2:11" ht="4.05" customHeight="1" x14ac:dyDescent="0.25">
      <c r="B20" s="10"/>
      <c r="C20" s="11"/>
      <c r="D20" s="2"/>
      <c r="E20" s="2"/>
      <c r="F20" s="2"/>
      <c r="G20" s="2"/>
      <c r="H20" s="2"/>
      <c r="I20" s="2"/>
      <c r="J20" s="2"/>
      <c r="K20" s="2"/>
    </row>
    <row r="21" spans="2:11" ht="92.4" x14ac:dyDescent="0.25">
      <c r="B21" s="4" t="s">
        <v>385</v>
      </c>
      <c r="C21" s="2" t="s">
        <v>388</v>
      </c>
    </row>
    <row r="22" spans="2:11" ht="4.05" customHeight="1" x14ac:dyDescent="0.25">
      <c r="B22" s="10"/>
      <c r="C22" s="11"/>
      <c r="D22" s="2"/>
      <c r="E22" s="2"/>
      <c r="F22" s="2"/>
      <c r="G22" s="2"/>
      <c r="H22" s="2"/>
      <c r="I22" s="2"/>
      <c r="J22" s="2"/>
      <c r="K22" s="2"/>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L1336"/>
  <sheetViews>
    <sheetView topLeftCell="C1" zoomScale="143" zoomScaleSheetLayoutView="30" workbookViewId="0">
      <selection activeCell="H1" sqref="H1"/>
    </sheetView>
  </sheetViews>
  <sheetFormatPr defaultColWidth="9.33203125" defaultRowHeight="13.2" customHeight="1" x14ac:dyDescent="0.2"/>
  <cols>
    <col min="1" max="1" width="9.33203125" style="65" customWidth="1"/>
    <col min="2" max="2" width="14.33203125" style="66" customWidth="1"/>
    <col min="3" max="3" width="36.33203125" style="67" customWidth="1"/>
    <col min="4" max="4" width="23.33203125" style="66" customWidth="1"/>
    <col min="5" max="5" width="8.77734375" style="66" customWidth="1"/>
    <col min="6" max="6" width="18" style="66" bestFit="1" customWidth="1"/>
    <col min="7" max="7" width="34.33203125" style="66" customWidth="1"/>
    <col min="8" max="8" width="23.44140625" style="68" bestFit="1" customWidth="1"/>
    <col min="9" max="9" width="28.33203125" style="68" customWidth="1"/>
    <col min="10" max="10" width="23.44140625" style="66" customWidth="1"/>
    <col min="11" max="11" width="15.109375" style="69" customWidth="1"/>
    <col min="12" max="16384" width="9.33203125" style="65"/>
  </cols>
  <sheetData>
    <row r="1" spans="1:11" s="64" customFormat="1" ht="12" x14ac:dyDescent="0.25">
      <c r="A1" s="59" t="s">
        <v>653</v>
      </c>
      <c r="B1" s="60" t="s">
        <v>347</v>
      </c>
      <c r="C1" s="61" t="s">
        <v>369</v>
      </c>
      <c r="D1" s="60" t="s">
        <v>363</v>
      </c>
      <c r="E1" s="60" t="s">
        <v>655</v>
      </c>
      <c r="F1" s="60" t="s">
        <v>716</v>
      </c>
      <c r="G1" s="60" t="s">
        <v>762</v>
      </c>
      <c r="H1" s="62" t="s">
        <v>346</v>
      </c>
      <c r="I1" s="62" t="s">
        <v>353</v>
      </c>
      <c r="J1" s="60" t="s">
        <v>348</v>
      </c>
      <c r="K1" s="63" t="s">
        <v>350</v>
      </c>
    </row>
    <row r="2" spans="1:11" ht="11.4" x14ac:dyDescent="0.2">
      <c r="A2" s="65">
        <f>IF(AND(F2='Funding Chart'!$B$12,COUNTIF($C$1:C2,C2)=1),MAX($A$1:A1)+1,"")</f>
        <v>1</v>
      </c>
      <c r="B2" s="66" t="s">
        <v>154</v>
      </c>
      <c r="C2" s="67" t="s">
        <v>668</v>
      </c>
      <c r="D2" s="66" t="s">
        <v>26</v>
      </c>
      <c r="E2" s="66">
        <v>1</v>
      </c>
      <c r="F2" s="66" t="s">
        <v>344</v>
      </c>
      <c r="G2" s="66" t="s">
        <v>668</v>
      </c>
      <c r="H2" s="68" t="s">
        <v>75</v>
      </c>
      <c r="I2" s="68" t="s">
        <v>356</v>
      </c>
      <c r="J2" s="66" t="s">
        <v>75</v>
      </c>
      <c r="K2" s="69">
        <v>1061699.7752779983</v>
      </c>
    </row>
    <row r="3" spans="1:11" ht="13.2" customHeight="1" x14ac:dyDescent="0.2">
      <c r="A3" s="65" t="str">
        <f>IF(AND(F3='Funding Chart'!$B$12,COUNTIF($C$1:C3,C3)=1),MAX($A$1:A2)+1,"")</f>
        <v/>
      </c>
      <c r="B3" s="66" t="s">
        <v>150</v>
      </c>
      <c r="C3" s="67" t="s">
        <v>669</v>
      </c>
      <c r="D3" s="66" t="s">
        <v>26</v>
      </c>
      <c r="E3" s="66">
        <v>1</v>
      </c>
      <c r="F3" s="66" t="s">
        <v>341</v>
      </c>
      <c r="G3" s="66" t="s">
        <v>669</v>
      </c>
      <c r="H3" s="68" t="s">
        <v>75</v>
      </c>
      <c r="I3" s="68" t="s">
        <v>356</v>
      </c>
      <c r="J3" s="66" t="s">
        <v>75</v>
      </c>
      <c r="K3" s="69">
        <v>1506388.1954853246</v>
      </c>
    </row>
    <row r="4" spans="1:11" ht="13.2" customHeight="1" x14ac:dyDescent="0.2">
      <c r="A4" s="65" t="str">
        <f>IF(AND(F4='Funding Chart'!$B$12,COUNTIF($C$1:C4,C4)=1),MAX($A$1:A3)+1,"")</f>
        <v/>
      </c>
      <c r="B4" s="66" t="s">
        <v>105</v>
      </c>
      <c r="C4" s="67" t="s">
        <v>670</v>
      </c>
      <c r="D4" s="66" t="s">
        <v>26</v>
      </c>
      <c r="E4" s="66">
        <v>1</v>
      </c>
      <c r="F4" s="66" t="s">
        <v>339</v>
      </c>
      <c r="G4" s="66" t="s">
        <v>670</v>
      </c>
      <c r="H4" s="68" t="s">
        <v>75</v>
      </c>
      <c r="I4" s="68" t="s">
        <v>356</v>
      </c>
      <c r="J4" s="66" t="s">
        <v>75</v>
      </c>
      <c r="K4" s="69">
        <v>750000</v>
      </c>
    </row>
    <row r="5" spans="1:11" ht="11.4" x14ac:dyDescent="0.2">
      <c r="A5" s="65" t="str">
        <f>IF(AND(F5='Funding Chart'!$B$12,COUNTIF($C$1:C5,C5)=1),MAX($A$1:A4)+1,"")</f>
        <v/>
      </c>
      <c r="B5" s="66" t="s">
        <v>336</v>
      </c>
      <c r="C5" s="67" t="s">
        <v>671</v>
      </c>
      <c r="D5" s="66" t="s">
        <v>26</v>
      </c>
      <c r="E5" s="66">
        <v>1</v>
      </c>
      <c r="F5" s="66" t="s">
        <v>333</v>
      </c>
      <c r="G5" s="66" t="s">
        <v>671</v>
      </c>
      <c r="H5" s="68" t="s">
        <v>75</v>
      </c>
      <c r="I5" s="68" t="s">
        <v>356</v>
      </c>
      <c r="J5" s="66" t="s">
        <v>75</v>
      </c>
      <c r="K5" s="69">
        <v>906519.65469523636</v>
      </c>
    </row>
    <row r="6" spans="1:11" ht="11.4" x14ac:dyDescent="0.2">
      <c r="A6" s="65" t="str">
        <f>IF(AND(F6='Funding Chart'!$B$12,COUNTIF($C$1:C6,C6)=1),MAX($A$1:A5)+1,"")</f>
        <v/>
      </c>
      <c r="B6" s="66" t="s">
        <v>328</v>
      </c>
      <c r="C6" s="67" t="s">
        <v>701</v>
      </c>
      <c r="D6" s="66" t="s">
        <v>26</v>
      </c>
      <c r="E6" s="66">
        <v>1</v>
      </c>
      <c r="F6" s="66" t="s">
        <v>327</v>
      </c>
      <c r="G6" s="66" t="s">
        <v>701</v>
      </c>
      <c r="H6" s="68" t="s">
        <v>75</v>
      </c>
      <c r="I6" s="68" t="s">
        <v>356</v>
      </c>
      <c r="J6" s="66" t="s">
        <v>75</v>
      </c>
      <c r="K6" s="69">
        <v>1011251.2958158535</v>
      </c>
    </row>
    <row r="7" spans="1:11" ht="11.4" x14ac:dyDescent="0.2">
      <c r="A7" s="65" t="str">
        <f>IF(AND(F7='Funding Chart'!$B$12,COUNTIF($C$1:C7,C7)=1),MAX($A$1:A6)+1,"")</f>
        <v/>
      </c>
      <c r="B7" s="66" t="s">
        <v>150</v>
      </c>
      <c r="C7" s="67" t="s">
        <v>324</v>
      </c>
      <c r="D7" s="66" t="s">
        <v>26</v>
      </c>
      <c r="E7" s="66">
        <v>1</v>
      </c>
      <c r="F7" s="66" t="s">
        <v>325</v>
      </c>
      <c r="G7" s="66" t="s">
        <v>324</v>
      </c>
      <c r="H7" s="68" t="s">
        <v>75</v>
      </c>
      <c r="I7" s="68" t="s">
        <v>356</v>
      </c>
      <c r="J7" s="66" t="s">
        <v>75</v>
      </c>
      <c r="K7" s="69">
        <v>1707599.2405234124</v>
      </c>
    </row>
    <row r="8" spans="1:11" ht="13.2" customHeight="1" x14ac:dyDescent="0.2">
      <c r="A8" s="65" t="str">
        <f>IF(AND(F8='Funding Chart'!$B$12,COUNTIF($C$1:C8,C8)=1),MAX($A$1:A7)+1,"")</f>
        <v/>
      </c>
      <c r="B8" s="66" t="s">
        <v>74</v>
      </c>
      <c r="C8" s="67" t="s">
        <v>321</v>
      </c>
      <c r="D8" s="66" t="s">
        <v>26</v>
      </c>
      <c r="E8" s="66">
        <v>1</v>
      </c>
      <c r="F8" s="66" t="s">
        <v>322</v>
      </c>
      <c r="G8" s="66" t="s">
        <v>321</v>
      </c>
      <c r="H8" s="68" t="s">
        <v>75</v>
      </c>
      <c r="I8" s="68" t="s">
        <v>356</v>
      </c>
      <c r="J8" s="66" t="s">
        <v>75</v>
      </c>
      <c r="K8" s="69">
        <v>2148821.3208737685</v>
      </c>
    </row>
    <row r="9" spans="1:11" ht="13.2" customHeight="1" x14ac:dyDescent="0.2">
      <c r="A9" s="65" t="str">
        <f>IF(AND(F9='Funding Chart'!$B$12,COUNTIF($C$1:C9,C9)=1),MAX($A$1:A8)+1,"")</f>
        <v/>
      </c>
      <c r="B9" s="66" t="s">
        <v>105</v>
      </c>
      <c r="C9" s="67" t="s">
        <v>318</v>
      </c>
      <c r="D9" s="66" t="s">
        <v>26</v>
      </c>
      <c r="E9" s="66">
        <v>1</v>
      </c>
      <c r="F9" s="66" t="s">
        <v>319</v>
      </c>
      <c r="G9" s="66" t="s">
        <v>318</v>
      </c>
      <c r="H9" s="68" t="s">
        <v>75</v>
      </c>
      <c r="I9" s="68" t="s">
        <v>356</v>
      </c>
      <c r="J9" s="66" t="s">
        <v>75</v>
      </c>
      <c r="K9" s="69">
        <v>3265920.7236741921</v>
      </c>
    </row>
    <row r="10" spans="1:11" ht="13.2" customHeight="1" x14ac:dyDescent="0.2">
      <c r="A10" s="65" t="str">
        <f>IF(AND(F10='Funding Chart'!$B$12,COUNTIF($C$1:C10,C10)=1),MAX($A$1:A9)+1,"")</f>
        <v/>
      </c>
      <c r="B10" s="66" t="s">
        <v>150</v>
      </c>
      <c r="C10" s="67" t="s">
        <v>672</v>
      </c>
      <c r="D10" s="66" t="s">
        <v>26</v>
      </c>
      <c r="E10" s="66">
        <v>1</v>
      </c>
      <c r="F10" s="66" t="s">
        <v>315</v>
      </c>
      <c r="G10" s="66" t="s">
        <v>672</v>
      </c>
      <c r="H10" s="68" t="s">
        <v>75</v>
      </c>
      <c r="I10" s="68" t="s">
        <v>356</v>
      </c>
      <c r="J10" s="66" t="s">
        <v>75</v>
      </c>
      <c r="K10" s="69">
        <v>750000</v>
      </c>
    </row>
    <row r="11" spans="1:11" ht="11.4" x14ac:dyDescent="0.2">
      <c r="A11" s="65" t="str">
        <f>IF(AND(F11='Funding Chart'!$B$12,COUNTIF($C$1:C11,C11)=1),MAX($A$1:A10)+1,"")</f>
        <v/>
      </c>
      <c r="B11" s="66" t="s">
        <v>118</v>
      </c>
      <c r="C11" s="67" t="s">
        <v>673</v>
      </c>
      <c r="D11" s="66" t="s">
        <v>26</v>
      </c>
      <c r="E11" s="66">
        <v>1</v>
      </c>
      <c r="F11" s="66" t="s">
        <v>312</v>
      </c>
      <c r="G11" s="66" t="s">
        <v>673</v>
      </c>
      <c r="H11" s="68" t="s">
        <v>75</v>
      </c>
      <c r="I11" s="68" t="s">
        <v>356</v>
      </c>
      <c r="J11" s="66" t="s">
        <v>75</v>
      </c>
      <c r="K11" s="69">
        <v>2283398.4830639274</v>
      </c>
    </row>
    <row r="12" spans="1:11" ht="11.4" x14ac:dyDescent="0.2">
      <c r="A12" s="65" t="str">
        <f>IF(AND(F12='Funding Chart'!$B$12,COUNTIF($C$1:C12,C12)=1),MAX($A$1:A11)+1,"")</f>
        <v/>
      </c>
      <c r="B12" s="66" t="s">
        <v>68</v>
      </c>
      <c r="C12" s="67" t="s">
        <v>311</v>
      </c>
      <c r="D12" s="66" t="s">
        <v>26</v>
      </c>
      <c r="E12" s="66">
        <v>1</v>
      </c>
      <c r="F12" s="66" t="s">
        <v>310</v>
      </c>
      <c r="G12" s="66" t="s">
        <v>311</v>
      </c>
      <c r="H12" s="68" t="s">
        <v>75</v>
      </c>
      <c r="I12" s="68" t="s">
        <v>356</v>
      </c>
      <c r="J12" s="66" t="s">
        <v>75</v>
      </c>
      <c r="K12" s="69">
        <v>1539365.2248356661</v>
      </c>
    </row>
    <row r="13" spans="1:11" ht="11.4" x14ac:dyDescent="0.2">
      <c r="A13" s="65" t="str">
        <f>IF(AND(F13='Funding Chart'!$B$12,COUNTIF($C$1:C13,C13)=1),MAX($A$1:A12)+1,"")</f>
        <v/>
      </c>
      <c r="B13" s="66" t="s">
        <v>305</v>
      </c>
      <c r="C13" s="67" t="s">
        <v>675</v>
      </c>
      <c r="D13" s="66" t="s">
        <v>26</v>
      </c>
      <c r="E13" s="66">
        <v>1</v>
      </c>
      <c r="F13" s="66" t="s">
        <v>304</v>
      </c>
      <c r="G13" s="66" t="s">
        <v>675</v>
      </c>
      <c r="H13" s="68" t="s">
        <v>75</v>
      </c>
      <c r="I13" s="68" t="s">
        <v>356</v>
      </c>
      <c r="J13" s="66" t="s">
        <v>75</v>
      </c>
      <c r="K13" s="69">
        <v>3180894.1306553264</v>
      </c>
    </row>
    <row r="14" spans="1:11" ht="11.4" x14ac:dyDescent="0.2">
      <c r="A14" s="65" t="str">
        <f>IF(AND(F14='Funding Chart'!$B$12,COUNTIF($C$1:C14,C14)=1),MAX($A$1:A13)+1,"")</f>
        <v/>
      </c>
      <c r="B14" s="66" t="s">
        <v>105</v>
      </c>
      <c r="C14" s="67" t="s">
        <v>302</v>
      </c>
      <c r="D14" s="66" t="s">
        <v>26</v>
      </c>
      <c r="E14" s="66">
        <v>1</v>
      </c>
      <c r="F14" s="66" t="s">
        <v>53</v>
      </c>
      <c r="G14" s="66" t="s">
        <v>302</v>
      </c>
      <c r="H14" s="68" t="s">
        <v>75</v>
      </c>
      <c r="I14" s="68" t="s">
        <v>356</v>
      </c>
      <c r="J14" s="66" t="s">
        <v>75</v>
      </c>
      <c r="K14" s="69">
        <v>750000</v>
      </c>
    </row>
    <row r="15" spans="1:11" ht="13.2" customHeight="1" x14ac:dyDescent="0.2">
      <c r="A15" s="65" t="str">
        <f>IF(AND(F15='Funding Chart'!$B$12,COUNTIF($C$1:C15,C15)=1),MAX($A$1:A14)+1,"")</f>
        <v/>
      </c>
      <c r="B15" s="66" t="s">
        <v>65</v>
      </c>
      <c r="C15" s="67" t="s">
        <v>657</v>
      </c>
      <c r="D15" s="66" t="s">
        <v>26</v>
      </c>
      <c r="E15" s="66">
        <v>1</v>
      </c>
      <c r="F15" s="66" t="s">
        <v>300</v>
      </c>
      <c r="G15" s="66" t="s">
        <v>657</v>
      </c>
      <c r="H15" s="68" t="s">
        <v>75</v>
      </c>
      <c r="I15" s="68" t="s">
        <v>356</v>
      </c>
      <c r="J15" s="66" t="s">
        <v>75</v>
      </c>
      <c r="K15" s="69">
        <v>2065981.6630289701</v>
      </c>
    </row>
    <row r="16" spans="1:11" ht="13.2" customHeight="1" x14ac:dyDescent="0.2">
      <c r="A16" s="65" t="str">
        <f>IF(AND(F16='Funding Chart'!$B$12,COUNTIF($C$1:C16,C16)=1),MAX($A$1:A15)+1,"")</f>
        <v/>
      </c>
      <c r="B16" s="66" t="s">
        <v>150</v>
      </c>
      <c r="C16" s="67" t="s">
        <v>709</v>
      </c>
      <c r="D16" s="66" t="s">
        <v>26</v>
      </c>
      <c r="E16" s="66">
        <v>1</v>
      </c>
      <c r="F16" s="66" t="s">
        <v>298</v>
      </c>
      <c r="G16" s="66" t="s">
        <v>709</v>
      </c>
      <c r="H16" s="68" t="s">
        <v>75</v>
      </c>
      <c r="I16" s="68" t="s">
        <v>356</v>
      </c>
      <c r="J16" s="66" t="s">
        <v>75</v>
      </c>
      <c r="K16" s="69">
        <v>2215271.5445299139</v>
      </c>
    </row>
    <row r="17" spans="1:11" ht="11.4" x14ac:dyDescent="0.2">
      <c r="A17" s="65" t="str">
        <f>IF(AND(F17='Funding Chart'!$B$12,COUNTIF($C$1:C17,C17)=1),MAX($A$1:A16)+1,"")</f>
        <v/>
      </c>
      <c r="B17" s="66" t="s">
        <v>297</v>
      </c>
      <c r="C17" s="67" t="s">
        <v>658</v>
      </c>
      <c r="D17" s="66" t="s">
        <v>26</v>
      </c>
      <c r="E17" s="66">
        <v>1</v>
      </c>
      <c r="F17" s="66" t="s">
        <v>294</v>
      </c>
      <c r="G17" s="66" t="s">
        <v>658</v>
      </c>
      <c r="H17" s="68" t="s">
        <v>75</v>
      </c>
      <c r="I17" s="68" t="s">
        <v>356</v>
      </c>
      <c r="J17" s="66" t="s">
        <v>75</v>
      </c>
      <c r="K17" s="69">
        <v>750000</v>
      </c>
    </row>
    <row r="18" spans="1:11" ht="11.4" x14ac:dyDescent="0.2">
      <c r="A18" s="65" t="str">
        <f>IF(AND(F18='Funding Chart'!$B$12,COUNTIF($C$1:C18,C18)=1),MAX($A$1:A17)+1,"")</f>
        <v/>
      </c>
      <c r="B18" s="66" t="s">
        <v>61</v>
      </c>
      <c r="C18" s="67" t="s">
        <v>676</v>
      </c>
      <c r="D18" s="66" t="s">
        <v>26</v>
      </c>
      <c r="E18" s="66">
        <v>1</v>
      </c>
      <c r="F18" s="66" t="s">
        <v>290</v>
      </c>
      <c r="G18" s="66" t="s">
        <v>676</v>
      </c>
      <c r="H18" s="68" t="s">
        <v>75</v>
      </c>
      <c r="I18" s="68" t="s">
        <v>356</v>
      </c>
      <c r="J18" s="66" t="s">
        <v>75</v>
      </c>
      <c r="K18" s="69">
        <v>996060.36090848211</v>
      </c>
    </row>
    <row r="19" spans="1:11" ht="11.4" x14ac:dyDescent="0.2">
      <c r="A19" s="65" t="str">
        <f>IF(AND(F19='Funding Chart'!$B$12,COUNTIF($C$1:C19,C19)=1),MAX($A$1:A18)+1,"")</f>
        <v/>
      </c>
      <c r="B19" s="66" t="s">
        <v>61</v>
      </c>
      <c r="C19" s="67" t="s">
        <v>677</v>
      </c>
      <c r="D19" s="66" t="s">
        <v>26</v>
      </c>
      <c r="E19" s="66">
        <v>1</v>
      </c>
      <c r="F19" s="66" t="s">
        <v>287</v>
      </c>
      <c r="G19" s="66" t="s">
        <v>677</v>
      </c>
      <c r="H19" s="68" t="s">
        <v>75</v>
      </c>
      <c r="I19" s="68" t="s">
        <v>356</v>
      </c>
      <c r="J19" s="66" t="s">
        <v>75</v>
      </c>
      <c r="K19" s="69">
        <v>750000</v>
      </c>
    </row>
    <row r="20" spans="1:11" ht="11.4" x14ac:dyDescent="0.2">
      <c r="A20" s="65" t="str">
        <f>IF(AND(F20='Funding Chart'!$B$12,COUNTIF($C$1:C20,C20)=1),MAX($A$1:A19)+1,"")</f>
        <v/>
      </c>
      <c r="B20" s="66" t="s">
        <v>150</v>
      </c>
      <c r="C20" s="67" t="s">
        <v>678</v>
      </c>
      <c r="D20" s="66" t="s">
        <v>26</v>
      </c>
      <c r="E20" s="66">
        <v>1</v>
      </c>
      <c r="F20" s="66" t="s">
        <v>284</v>
      </c>
      <c r="G20" s="66" t="s">
        <v>678</v>
      </c>
      <c r="H20" s="68" t="s">
        <v>75</v>
      </c>
      <c r="I20" s="68" t="s">
        <v>356</v>
      </c>
      <c r="J20" s="66" t="s">
        <v>75</v>
      </c>
      <c r="K20" s="69">
        <v>985474.84328963456</v>
      </c>
    </row>
    <row r="21" spans="1:11" ht="11.4" x14ac:dyDescent="0.2">
      <c r="A21" s="65" t="str">
        <f>IF(AND(F21='Funding Chart'!$B$12,COUNTIF($C$1:C21,C21)=1),MAX($A$1:A20)+1,"")</f>
        <v/>
      </c>
      <c r="B21" s="66" t="s">
        <v>115</v>
      </c>
      <c r="C21" s="66" t="s">
        <v>659</v>
      </c>
      <c r="D21" s="66" t="s">
        <v>26</v>
      </c>
      <c r="E21" s="66">
        <v>1</v>
      </c>
      <c r="F21" s="66" t="s">
        <v>281</v>
      </c>
      <c r="G21" s="66" t="s">
        <v>659</v>
      </c>
      <c r="H21" s="68" t="s">
        <v>75</v>
      </c>
      <c r="I21" s="68" t="s">
        <v>356</v>
      </c>
      <c r="J21" s="66" t="s">
        <v>75</v>
      </c>
      <c r="K21" s="69">
        <v>1528974.9288206061</v>
      </c>
    </row>
    <row r="22" spans="1:11" ht="11.4" x14ac:dyDescent="0.2">
      <c r="A22" s="65" t="str">
        <f>IF(AND(F22='Funding Chart'!$B$12,COUNTIF($C$1:C22,C22)=1),MAX($A$1:A21)+1,"")</f>
        <v/>
      </c>
      <c r="B22" s="66" t="s">
        <v>233</v>
      </c>
      <c r="C22" s="67" t="s">
        <v>280</v>
      </c>
      <c r="D22" s="66" t="s">
        <v>26</v>
      </c>
      <c r="E22" s="66">
        <v>1</v>
      </c>
      <c r="F22" s="66" t="s">
        <v>278</v>
      </c>
      <c r="G22" s="66" t="s">
        <v>280</v>
      </c>
      <c r="H22" s="68" t="s">
        <v>75</v>
      </c>
      <c r="I22" s="68" t="s">
        <v>356</v>
      </c>
      <c r="J22" s="66" t="s">
        <v>75</v>
      </c>
      <c r="K22" s="69">
        <v>1703898.6721281132</v>
      </c>
    </row>
    <row r="23" spans="1:11" ht="13.2" customHeight="1" x14ac:dyDescent="0.2">
      <c r="A23" s="65" t="str">
        <f>IF(AND(F23='Funding Chart'!$B$12,COUNTIF($C$1:C23,C23)=1),MAX($A$1:A22)+1,"")</f>
        <v/>
      </c>
      <c r="B23" s="66" t="s">
        <v>275</v>
      </c>
      <c r="C23" s="67" t="s">
        <v>660</v>
      </c>
      <c r="D23" s="66" t="s">
        <v>26</v>
      </c>
      <c r="E23" s="66">
        <v>1</v>
      </c>
      <c r="F23" s="66" t="s">
        <v>274</v>
      </c>
      <c r="G23" s="66" t="s">
        <v>660</v>
      </c>
      <c r="H23" s="68" t="s">
        <v>75</v>
      </c>
      <c r="I23" s="68" t="s">
        <v>356</v>
      </c>
      <c r="J23" s="66" t="s">
        <v>75</v>
      </c>
      <c r="K23" s="69">
        <v>1028678.2589554497</v>
      </c>
    </row>
    <row r="24" spans="1:11" ht="13.2" customHeight="1" x14ac:dyDescent="0.2">
      <c r="A24" s="65" t="str">
        <f>IF(AND(F24='Funding Chart'!$B$12,COUNTIF($C$1:C24,C24)=1),MAX($A$1:A23)+1,"")</f>
        <v/>
      </c>
      <c r="B24" s="66" t="s">
        <v>60</v>
      </c>
      <c r="C24" s="67" t="s">
        <v>679</v>
      </c>
      <c r="D24" s="66" t="s">
        <v>26</v>
      </c>
      <c r="E24" s="66">
        <v>1</v>
      </c>
      <c r="F24" s="66" t="s">
        <v>71</v>
      </c>
      <c r="G24" s="66" t="s">
        <v>679</v>
      </c>
      <c r="H24" s="68" t="s">
        <v>75</v>
      </c>
      <c r="I24" s="68" t="s">
        <v>356</v>
      </c>
      <c r="J24" s="66" t="s">
        <v>75</v>
      </c>
      <c r="K24" s="69">
        <v>4492132.3575440021</v>
      </c>
    </row>
    <row r="25" spans="1:11" ht="13.2" customHeight="1" x14ac:dyDescent="0.2">
      <c r="A25" s="65" t="str">
        <f>IF(AND(F25='Funding Chart'!$B$12,COUNTIF($C$1:C25,C25)=1),MAX($A$1:A24)+1,"")</f>
        <v/>
      </c>
      <c r="B25" s="66" t="s">
        <v>267</v>
      </c>
      <c r="C25" s="67" t="s">
        <v>680</v>
      </c>
      <c r="D25" s="66" t="s">
        <v>26</v>
      </c>
      <c r="E25" s="66">
        <v>1</v>
      </c>
      <c r="F25" s="66" t="s">
        <v>266</v>
      </c>
      <c r="G25" s="66" t="s">
        <v>680</v>
      </c>
      <c r="H25" s="68" t="s">
        <v>75</v>
      </c>
      <c r="I25" s="68" t="s">
        <v>356</v>
      </c>
      <c r="J25" s="66" t="s">
        <v>75</v>
      </c>
      <c r="K25" s="69">
        <v>750000</v>
      </c>
    </row>
    <row r="26" spans="1:11" ht="13.2" customHeight="1" x14ac:dyDescent="0.2">
      <c r="A26" s="65" t="str">
        <f>IF(AND(F26='Funding Chart'!$B$12,COUNTIF($C$1:C26,C26)=1),MAX($A$1:A25)+1,"")</f>
        <v/>
      </c>
      <c r="B26" s="66" t="s">
        <v>264</v>
      </c>
      <c r="C26" s="67" t="s">
        <v>681</v>
      </c>
      <c r="D26" s="66" t="s">
        <v>26</v>
      </c>
      <c r="E26" s="66">
        <v>1</v>
      </c>
      <c r="F26" s="66" t="s">
        <v>263</v>
      </c>
      <c r="G26" s="66" t="s">
        <v>681</v>
      </c>
      <c r="H26" s="68" t="s">
        <v>75</v>
      </c>
      <c r="I26" s="68" t="s">
        <v>356</v>
      </c>
      <c r="J26" s="66" t="s">
        <v>75</v>
      </c>
      <c r="K26" s="69">
        <v>750000</v>
      </c>
    </row>
    <row r="27" spans="1:11" ht="13.2" customHeight="1" x14ac:dyDescent="0.2">
      <c r="A27" s="65" t="str">
        <f>IF(AND(F27='Funding Chart'!$B$12,COUNTIF($C$1:C27,C27)=1),MAX($A$1:A26)+1,"")</f>
        <v/>
      </c>
      <c r="B27" s="66" t="s">
        <v>150</v>
      </c>
      <c r="C27" s="67" t="s">
        <v>682</v>
      </c>
      <c r="D27" s="66" t="s">
        <v>26</v>
      </c>
      <c r="E27" s="66">
        <v>1</v>
      </c>
      <c r="F27" s="66" t="s">
        <v>261</v>
      </c>
      <c r="G27" s="66" t="s">
        <v>682</v>
      </c>
      <c r="H27" s="68" t="s">
        <v>75</v>
      </c>
      <c r="I27" s="68" t="s">
        <v>356</v>
      </c>
      <c r="J27" s="66" t="s">
        <v>75</v>
      </c>
      <c r="K27" s="69">
        <v>2152526.9146486046</v>
      </c>
    </row>
    <row r="28" spans="1:11" ht="13.2" customHeight="1" x14ac:dyDescent="0.2">
      <c r="A28" s="65" t="str">
        <f>IF(AND(F28='Funding Chart'!$B$12,COUNTIF($C$1:C28,C28)=1),MAX($A$1:A27)+1,"")</f>
        <v/>
      </c>
      <c r="B28" s="66" t="s">
        <v>150</v>
      </c>
      <c r="C28" s="67" t="s">
        <v>683</v>
      </c>
      <c r="D28" s="66" t="s">
        <v>26</v>
      </c>
      <c r="E28" s="66">
        <v>1</v>
      </c>
      <c r="F28" s="66" t="s">
        <v>68</v>
      </c>
      <c r="G28" s="66" t="s">
        <v>683</v>
      </c>
      <c r="H28" s="68" t="s">
        <v>75</v>
      </c>
      <c r="I28" s="68" t="s">
        <v>356</v>
      </c>
      <c r="J28" s="66" t="s">
        <v>75</v>
      </c>
      <c r="K28" s="69">
        <v>28377758.624031134</v>
      </c>
    </row>
    <row r="29" spans="1:11" ht="13.2" customHeight="1" x14ac:dyDescent="0.2">
      <c r="A29" s="65" t="str">
        <f>IF(AND(F29='Funding Chart'!$B$12,COUNTIF($C$1:C29,C29)=1),MAX($A$1:A28)+1,"")</f>
        <v/>
      </c>
      <c r="B29" s="66" t="s">
        <v>59</v>
      </c>
      <c r="C29" s="67" t="s">
        <v>251</v>
      </c>
      <c r="D29" s="66" t="s">
        <v>26</v>
      </c>
      <c r="E29" s="66">
        <v>1</v>
      </c>
      <c r="F29" s="66" t="s">
        <v>252</v>
      </c>
      <c r="G29" s="66" t="s">
        <v>251</v>
      </c>
      <c r="H29" s="68" t="s">
        <v>75</v>
      </c>
      <c r="I29" s="68" t="s">
        <v>356</v>
      </c>
      <c r="J29" s="66" t="s">
        <v>75</v>
      </c>
      <c r="K29" s="69">
        <v>5496880.9123616861</v>
      </c>
    </row>
    <row r="30" spans="1:11" ht="13.2" customHeight="1" x14ac:dyDescent="0.2">
      <c r="A30" s="65" t="str">
        <f>IF(AND(F30='Funding Chart'!$B$12,COUNTIF($C$1:C30,C30)=1),MAX($A$1:A29)+1,"")</f>
        <v/>
      </c>
      <c r="B30" s="66" t="s">
        <v>248</v>
      </c>
      <c r="C30" s="67" t="s">
        <v>684</v>
      </c>
      <c r="D30" s="66" t="s">
        <v>26</v>
      </c>
      <c r="E30" s="66">
        <v>1</v>
      </c>
      <c r="F30" s="66" t="s">
        <v>247</v>
      </c>
      <c r="G30" s="66" t="s">
        <v>684</v>
      </c>
      <c r="H30" s="68" t="s">
        <v>75</v>
      </c>
      <c r="I30" s="68" t="s">
        <v>356</v>
      </c>
      <c r="J30" s="66" t="s">
        <v>75</v>
      </c>
      <c r="K30" s="69">
        <v>750000</v>
      </c>
    </row>
    <row r="31" spans="1:11" ht="13.2" customHeight="1" x14ac:dyDescent="0.2">
      <c r="A31" s="65" t="str">
        <f>IF(AND(F31='Funding Chart'!$B$12,COUNTIF($C$1:C31,C31)=1),MAX($A$1:A30)+1,"")</f>
        <v/>
      </c>
      <c r="B31" s="66" t="s">
        <v>242</v>
      </c>
      <c r="C31" s="67" t="s">
        <v>685</v>
      </c>
      <c r="D31" s="66" t="s">
        <v>26</v>
      </c>
      <c r="E31" s="66">
        <v>1</v>
      </c>
      <c r="F31" s="66" t="s">
        <v>241</v>
      </c>
      <c r="G31" s="66" t="s">
        <v>685</v>
      </c>
      <c r="H31" s="68" t="s">
        <v>75</v>
      </c>
      <c r="I31" s="68" t="s">
        <v>356</v>
      </c>
      <c r="J31" s="66" t="s">
        <v>75</v>
      </c>
      <c r="K31" s="69">
        <v>750000</v>
      </c>
    </row>
    <row r="32" spans="1:11" ht="13.2" customHeight="1" x14ac:dyDescent="0.2">
      <c r="A32" s="65" t="str">
        <f>IF(AND(F32='Funding Chart'!$B$12,COUNTIF($C$1:C32,C32)=1),MAX($A$1:A31)+1,"")</f>
        <v/>
      </c>
      <c r="B32" s="66" t="s">
        <v>238</v>
      </c>
      <c r="C32" s="67" t="s">
        <v>686</v>
      </c>
      <c r="D32" s="66" t="s">
        <v>26</v>
      </c>
      <c r="E32" s="66">
        <v>1</v>
      </c>
      <c r="F32" s="66" t="s">
        <v>237</v>
      </c>
      <c r="G32" s="66" t="s">
        <v>686</v>
      </c>
      <c r="H32" s="68" t="s">
        <v>75</v>
      </c>
      <c r="I32" s="68" t="s">
        <v>356</v>
      </c>
      <c r="J32" s="66" t="s">
        <v>75</v>
      </c>
      <c r="K32" s="69">
        <v>1432326.2332169507</v>
      </c>
    </row>
    <row r="33" spans="1:11" ht="13.2" customHeight="1" x14ac:dyDescent="0.2">
      <c r="A33" s="65" t="str">
        <f>IF(AND(F33='Funding Chart'!$B$12,COUNTIF($C$1:C33,C33)=1),MAX($A$1:A32)+1,"")</f>
        <v/>
      </c>
      <c r="B33" s="66" t="s">
        <v>63</v>
      </c>
      <c r="C33" s="67" t="s">
        <v>687</v>
      </c>
      <c r="D33" s="66" t="s">
        <v>26</v>
      </c>
      <c r="E33" s="66">
        <v>1</v>
      </c>
      <c r="F33" s="66" t="s">
        <v>235</v>
      </c>
      <c r="G33" s="66" t="s">
        <v>687</v>
      </c>
      <c r="H33" s="68" t="s">
        <v>75</v>
      </c>
      <c r="I33" s="68" t="s">
        <v>356</v>
      </c>
      <c r="J33" s="66" t="s">
        <v>75</v>
      </c>
      <c r="K33" s="69">
        <v>1001299.5269351165</v>
      </c>
    </row>
    <row r="34" spans="1:11" ht="13.2" customHeight="1" x14ac:dyDescent="0.2">
      <c r="A34" s="65" t="str">
        <f>IF(AND(F34='Funding Chart'!$B$12,COUNTIF($C$1:C34,C34)=1),MAX($A$1:A33)+1,"")</f>
        <v/>
      </c>
      <c r="B34" s="66" t="s">
        <v>233</v>
      </c>
      <c r="C34" s="67" t="s">
        <v>688</v>
      </c>
      <c r="D34" s="66" t="s">
        <v>26</v>
      </c>
      <c r="E34" s="66">
        <v>1</v>
      </c>
      <c r="F34" s="66" t="s">
        <v>231</v>
      </c>
      <c r="G34" s="66" t="s">
        <v>688</v>
      </c>
      <c r="H34" s="68" t="s">
        <v>75</v>
      </c>
      <c r="I34" s="68" t="s">
        <v>356</v>
      </c>
      <c r="J34" s="66" t="s">
        <v>75</v>
      </c>
      <c r="K34" s="69">
        <v>750000</v>
      </c>
    </row>
    <row r="35" spans="1:11" ht="13.2" customHeight="1" x14ac:dyDescent="0.2">
      <c r="A35" s="65" t="str">
        <f>IF(AND(F35='Funding Chart'!$B$12,COUNTIF($C$1:C35,C35)=1),MAX($A$1:A34)+1,"")</f>
        <v/>
      </c>
      <c r="B35" s="66" t="s">
        <v>150</v>
      </c>
      <c r="C35" s="67" t="s">
        <v>689</v>
      </c>
      <c r="D35" s="66" t="s">
        <v>26</v>
      </c>
      <c r="E35" s="66">
        <v>1</v>
      </c>
      <c r="F35" s="66" t="s">
        <v>226</v>
      </c>
      <c r="G35" s="66" t="s">
        <v>689</v>
      </c>
      <c r="H35" s="68" t="s">
        <v>75</v>
      </c>
      <c r="I35" s="68" t="s">
        <v>356</v>
      </c>
      <c r="J35" s="66" t="s">
        <v>75</v>
      </c>
      <c r="K35" s="69">
        <v>3303541.9060199419</v>
      </c>
    </row>
    <row r="36" spans="1:11" ht="13.2" customHeight="1" x14ac:dyDescent="0.2">
      <c r="A36" s="65" t="str">
        <f>IF(AND(F36='Funding Chart'!$B$12,COUNTIF($C$1:C36,C36)=1),MAX($A$1:A35)+1,"")</f>
        <v/>
      </c>
      <c r="B36" s="66" t="s">
        <v>188</v>
      </c>
      <c r="C36" s="67" t="s">
        <v>690</v>
      </c>
      <c r="D36" s="66" t="s">
        <v>26</v>
      </c>
      <c r="E36" s="66">
        <v>1</v>
      </c>
      <c r="F36" s="66" t="s">
        <v>224</v>
      </c>
      <c r="G36" s="66" t="s">
        <v>690</v>
      </c>
      <c r="H36" s="68" t="s">
        <v>75</v>
      </c>
      <c r="I36" s="68" t="s">
        <v>356</v>
      </c>
      <c r="J36" s="66" t="s">
        <v>75</v>
      </c>
      <c r="K36" s="69">
        <v>2796293.7929810192</v>
      </c>
    </row>
    <row r="37" spans="1:11" ht="13.2" customHeight="1" x14ac:dyDescent="0.2">
      <c r="A37" s="65" t="str">
        <f>IF(AND(F37='Funding Chart'!$B$12,COUNTIF($C$1:C37,C37)=1),MAX($A$1:A36)+1,"")</f>
        <v/>
      </c>
      <c r="B37" s="66" t="s">
        <v>221</v>
      </c>
      <c r="C37" s="67" t="s">
        <v>691</v>
      </c>
      <c r="D37" s="66" t="s">
        <v>26</v>
      </c>
      <c r="E37" s="66">
        <v>1</v>
      </c>
      <c r="F37" s="66" t="s">
        <v>220</v>
      </c>
      <c r="G37" s="66" t="s">
        <v>691</v>
      </c>
      <c r="H37" s="68" t="s">
        <v>75</v>
      </c>
      <c r="I37" s="68" t="s">
        <v>356</v>
      </c>
      <c r="J37" s="66" t="s">
        <v>75</v>
      </c>
      <c r="K37" s="69">
        <v>750000</v>
      </c>
    </row>
    <row r="38" spans="1:11" ht="13.2" customHeight="1" x14ac:dyDescent="0.2">
      <c r="A38" s="65" t="str">
        <f>IF(AND(F38='Funding Chart'!$B$12,COUNTIF($C$1:C38,C38)=1),MAX($A$1:A37)+1,"")</f>
        <v/>
      </c>
      <c r="B38" s="66" t="s">
        <v>118</v>
      </c>
      <c r="C38" s="67" t="s">
        <v>692</v>
      </c>
      <c r="D38" s="66" t="s">
        <v>26</v>
      </c>
      <c r="E38" s="66">
        <v>1</v>
      </c>
      <c r="F38" s="66" t="s">
        <v>216</v>
      </c>
      <c r="G38" s="66" t="s">
        <v>692</v>
      </c>
      <c r="H38" s="68" t="s">
        <v>75</v>
      </c>
      <c r="I38" s="68" t="s">
        <v>356</v>
      </c>
      <c r="J38" s="66" t="s">
        <v>75</v>
      </c>
      <c r="K38" s="69">
        <v>3545110.3852218688</v>
      </c>
    </row>
    <row r="39" spans="1:11" ht="13.2" customHeight="1" x14ac:dyDescent="0.2">
      <c r="A39" s="65" t="str">
        <f>IF(AND(F39='Funding Chart'!$B$12,COUNTIF($C$1:C39,C39)=1),MAX($A$1:A38)+1,"")</f>
        <v/>
      </c>
      <c r="B39" s="66" t="s">
        <v>73</v>
      </c>
      <c r="C39" s="67" t="s">
        <v>213</v>
      </c>
      <c r="D39" s="66" t="s">
        <v>26</v>
      </c>
      <c r="E39" s="66">
        <v>1</v>
      </c>
      <c r="F39" s="66" t="s">
        <v>214</v>
      </c>
      <c r="G39" s="66" t="s">
        <v>213</v>
      </c>
      <c r="H39" s="68" t="s">
        <v>75</v>
      </c>
      <c r="I39" s="68" t="s">
        <v>356</v>
      </c>
      <c r="J39" s="66" t="s">
        <v>75</v>
      </c>
      <c r="K39" s="69">
        <v>750000</v>
      </c>
    </row>
    <row r="40" spans="1:11" ht="13.2" customHeight="1" x14ac:dyDescent="0.2">
      <c r="A40" s="65" t="str">
        <f>IF(AND(F40='Funding Chart'!$B$12,COUNTIF($C$1:C40,C40)=1),MAX($A$1:A39)+1,"")</f>
        <v/>
      </c>
      <c r="B40" s="66" t="s">
        <v>188</v>
      </c>
      <c r="C40" s="67" t="s">
        <v>661</v>
      </c>
      <c r="D40" s="66" t="s">
        <v>26</v>
      </c>
      <c r="E40" s="66">
        <v>1</v>
      </c>
      <c r="F40" s="66" t="s">
        <v>211</v>
      </c>
      <c r="G40" s="66" t="s">
        <v>661</v>
      </c>
      <c r="H40" s="68" t="s">
        <v>75</v>
      </c>
      <c r="I40" s="68" t="s">
        <v>356</v>
      </c>
      <c r="J40" s="66" t="s">
        <v>75</v>
      </c>
      <c r="K40" s="69">
        <v>750000</v>
      </c>
    </row>
    <row r="41" spans="1:11" ht="13.2" customHeight="1" x14ac:dyDescent="0.2">
      <c r="A41" s="65" t="str">
        <f>IF(AND(F41='Funding Chart'!$B$12,COUNTIF($C$1:C41,C41)=1),MAX($A$1:A40)+1,"")</f>
        <v/>
      </c>
      <c r="B41" s="66" t="s">
        <v>63</v>
      </c>
      <c r="C41" s="66" t="s">
        <v>662</v>
      </c>
      <c r="D41" s="66" t="s">
        <v>26</v>
      </c>
      <c r="E41" s="66">
        <v>1</v>
      </c>
      <c r="F41" s="66" t="s">
        <v>209</v>
      </c>
      <c r="G41" s="66" t="s">
        <v>662</v>
      </c>
      <c r="H41" s="68" t="s">
        <v>75</v>
      </c>
      <c r="I41" s="68" t="s">
        <v>356</v>
      </c>
      <c r="J41" s="66" t="s">
        <v>75</v>
      </c>
      <c r="K41" s="69">
        <v>2502638.9666316709</v>
      </c>
    </row>
    <row r="42" spans="1:11" ht="13.2" customHeight="1" x14ac:dyDescent="0.2">
      <c r="A42" s="65" t="str">
        <f>IF(AND(F42='Funding Chart'!$B$12,COUNTIF($C$1:C42,C42)=1),MAX($A$1:A41)+1,"")</f>
        <v/>
      </c>
      <c r="B42" s="66" t="s">
        <v>150</v>
      </c>
      <c r="C42" s="67" t="s">
        <v>693</v>
      </c>
      <c r="D42" s="66" t="s">
        <v>26</v>
      </c>
      <c r="E42" s="66">
        <v>1</v>
      </c>
      <c r="F42" s="66" t="s">
        <v>206</v>
      </c>
      <c r="G42" s="66" t="s">
        <v>693</v>
      </c>
      <c r="H42" s="68" t="s">
        <v>75</v>
      </c>
      <c r="I42" s="68" t="s">
        <v>356</v>
      </c>
      <c r="J42" s="66" t="s">
        <v>75</v>
      </c>
      <c r="K42" s="69">
        <v>1530994.2701619491</v>
      </c>
    </row>
    <row r="43" spans="1:11" ht="13.2" customHeight="1" x14ac:dyDescent="0.2">
      <c r="A43" s="65" t="str">
        <f>IF(AND(F43='Funding Chart'!$B$12,COUNTIF($C$1:C43,C43)=1),MAX($A$1:A42)+1,"")</f>
        <v/>
      </c>
      <c r="B43" s="66" t="s">
        <v>74</v>
      </c>
      <c r="C43" s="67" t="s">
        <v>205</v>
      </c>
      <c r="D43" s="66" t="s">
        <v>26</v>
      </c>
      <c r="E43" s="66">
        <v>1</v>
      </c>
      <c r="F43" s="66" t="s">
        <v>203</v>
      </c>
      <c r="G43" s="66" t="s">
        <v>205</v>
      </c>
      <c r="H43" s="68" t="s">
        <v>75</v>
      </c>
      <c r="I43" s="68" t="s">
        <v>356</v>
      </c>
      <c r="J43" s="66" t="s">
        <v>75</v>
      </c>
      <c r="K43" s="69">
        <v>2612493.0417781887</v>
      </c>
    </row>
    <row r="44" spans="1:11" ht="13.2" customHeight="1" x14ac:dyDescent="0.2">
      <c r="A44" s="65" t="str">
        <f>IF(AND(F44='Funding Chart'!$B$12,COUNTIF($C$1:C44,C44)=1),MAX($A$1:A43)+1,"")</f>
        <v/>
      </c>
      <c r="B44" s="66" t="s">
        <v>118</v>
      </c>
      <c r="C44" s="67" t="s">
        <v>694</v>
      </c>
      <c r="D44" s="66" t="s">
        <v>26</v>
      </c>
      <c r="E44" s="66">
        <v>1</v>
      </c>
      <c r="F44" s="66" t="s">
        <v>201</v>
      </c>
      <c r="G44" s="66" t="s">
        <v>694</v>
      </c>
      <c r="H44" s="68" t="s">
        <v>75</v>
      </c>
      <c r="I44" s="68" t="s">
        <v>356</v>
      </c>
      <c r="J44" s="66" t="s">
        <v>75</v>
      </c>
      <c r="K44" s="69">
        <v>3079153.0067829201</v>
      </c>
    </row>
    <row r="45" spans="1:11" ht="13.2" customHeight="1" x14ac:dyDescent="0.2">
      <c r="A45" s="65" t="str">
        <f>IF(AND(F45='Funding Chart'!$B$12,COUNTIF($C$1:C45,C45)=1),MAX($A$1:A44)+1,"")</f>
        <v/>
      </c>
      <c r="B45" s="66" t="s">
        <v>197</v>
      </c>
      <c r="C45" s="67" t="s">
        <v>196</v>
      </c>
      <c r="D45" s="66" t="s">
        <v>26</v>
      </c>
      <c r="E45" s="66">
        <v>1</v>
      </c>
      <c r="F45" s="67" t="s">
        <v>192</v>
      </c>
      <c r="G45" s="66" t="s">
        <v>196</v>
      </c>
      <c r="H45" s="68" t="s">
        <v>75</v>
      </c>
      <c r="I45" s="68" t="s">
        <v>356</v>
      </c>
      <c r="J45" s="66" t="s">
        <v>75</v>
      </c>
      <c r="K45" s="69">
        <v>750000</v>
      </c>
    </row>
    <row r="46" spans="1:11" ht="13.2" customHeight="1" x14ac:dyDescent="0.2">
      <c r="A46" s="65" t="str">
        <f>IF(AND(F46='Funding Chart'!$B$12,COUNTIF($C$1:C46,C46)=1),MAX($A$1:A45)+1,"")</f>
        <v/>
      </c>
      <c r="B46" s="66" t="s">
        <v>150</v>
      </c>
      <c r="C46" s="66" t="s">
        <v>695</v>
      </c>
      <c r="D46" s="66" t="s">
        <v>26</v>
      </c>
      <c r="E46" s="66">
        <v>1</v>
      </c>
      <c r="F46" s="66" t="s">
        <v>190</v>
      </c>
      <c r="G46" s="66" t="s">
        <v>695</v>
      </c>
      <c r="H46" s="68" t="s">
        <v>75</v>
      </c>
      <c r="I46" s="68" t="s">
        <v>356</v>
      </c>
      <c r="J46" s="66" t="s">
        <v>75</v>
      </c>
      <c r="K46" s="69">
        <v>2029191.4023815922</v>
      </c>
    </row>
    <row r="47" spans="1:11" ht="13.2" customHeight="1" x14ac:dyDescent="0.2">
      <c r="A47" s="65" t="str">
        <f>IF(AND(F47='Funding Chart'!$B$12,COUNTIF($C$1:C47,C47)=1),MAX($A$1:A46)+1,"")</f>
        <v/>
      </c>
      <c r="B47" s="66" t="s">
        <v>188</v>
      </c>
      <c r="C47" s="67" t="s">
        <v>696</v>
      </c>
      <c r="D47" s="66" t="s">
        <v>26</v>
      </c>
      <c r="E47" s="66">
        <v>1</v>
      </c>
      <c r="F47" s="66" t="s">
        <v>65</v>
      </c>
      <c r="G47" s="66" t="s">
        <v>696</v>
      </c>
      <c r="H47" s="68" t="s">
        <v>75</v>
      </c>
      <c r="I47" s="68" t="s">
        <v>356</v>
      </c>
      <c r="J47" s="66" t="s">
        <v>75</v>
      </c>
      <c r="K47" s="69">
        <v>3845793.4367947034</v>
      </c>
    </row>
    <row r="48" spans="1:11" ht="13.2" customHeight="1" x14ac:dyDescent="0.2">
      <c r="A48" s="65" t="str">
        <f>IF(AND(F48='Funding Chart'!$B$12,COUNTIF($C$1:C48,C48)=1),MAX($A$1:A47)+1,"")</f>
        <v/>
      </c>
      <c r="B48" s="66" t="s">
        <v>105</v>
      </c>
      <c r="C48" s="67" t="s">
        <v>697</v>
      </c>
      <c r="D48" s="66" t="s">
        <v>26</v>
      </c>
      <c r="E48" s="66">
        <v>1</v>
      </c>
      <c r="F48" s="66" t="s">
        <v>64</v>
      </c>
      <c r="G48" s="66" t="s">
        <v>697</v>
      </c>
      <c r="H48" s="68" t="s">
        <v>75</v>
      </c>
      <c r="I48" s="68" t="s">
        <v>356</v>
      </c>
      <c r="J48" s="66" t="s">
        <v>75</v>
      </c>
      <c r="K48" s="69">
        <v>2996770.5031850571</v>
      </c>
    </row>
    <row r="49" spans="1:11" ht="13.2" customHeight="1" x14ac:dyDescent="0.2">
      <c r="A49" s="65" t="str">
        <f>IF(AND(F49='Funding Chart'!$B$12,COUNTIF($C$1:C49,C49)=1),MAX($A$1:A48)+1,"")</f>
        <v/>
      </c>
      <c r="B49" s="66" t="s">
        <v>115</v>
      </c>
      <c r="C49" s="66" t="s">
        <v>663</v>
      </c>
      <c r="D49" s="66" t="s">
        <v>26</v>
      </c>
      <c r="E49" s="66">
        <v>1</v>
      </c>
      <c r="F49" s="66" t="s">
        <v>63</v>
      </c>
      <c r="G49" s="66" t="s">
        <v>663</v>
      </c>
      <c r="H49" s="68" t="s">
        <v>75</v>
      </c>
      <c r="I49" s="68" t="s">
        <v>356</v>
      </c>
      <c r="J49" s="66" t="s">
        <v>75</v>
      </c>
      <c r="K49" s="69">
        <v>3652359.7297039758</v>
      </c>
    </row>
    <row r="50" spans="1:11" ht="13.2" customHeight="1" x14ac:dyDescent="0.2">
      <c r="A50" s="65" t="str">
        <f>IF(AND(F50='Funding Chart'!$B$12,COUNTIF($C$1:C50,C50)=1),MAX($A$1:A49)+1,"")</f>
        <v/>
      </c>
      <c r="B50" s="66" t="s">
        <v>176</v>
      </c>
      <c r="C50" s="67" t="s">
        <v>698</v>
      </c>
      <c r="D50" s="66" t="s">
        <v>26</v>
      </c>
      <c r="E50" s="66">
        <v>1</v>
      </c>
      <c r="F50" s="66" t="s">
        <v>175</v>
      </c>
      <c r="G50" s="66" t="s">
        <v>698</v>
      </c>
      <c r="H50" s="68" t="s">
        <v>75</v>
      </c>
      <c r="I50" s="68" t="s">
        <v>356</v>
      </c>
      <c r="J50" s="66" t="s">
        <v>75</v>
      </c>
      <c r="K50" s="69">
        <v>3555934.7881120904</v>
      </c>
    </row>
    <row r="51" spans="1:11" ht="13.2" customHeight="1" x14ac:dyDescent="0.2">
      <c r="A51" s="65" t="str">
        <f>IF(AND(F51='Funding Chart'!$B$12,COUNTIF($C$1:C51,C51)=1),MAX($A$1:A50)+1,"")</f>
        <v/>
      </c>
      <c r="B51" s="66" t="s">
        <v>170</v>
      </c>
      <c r="C51" s="67" t="s">
        <v>168</v>
      </c>
      <c r="D51" s="66" t="s">
        <v>26</v>
      </c>
      <c r="E51" s="66">
        <v>1</v>
      </c>
      <c r="F51" s="66" t="s">
        <v>169</v>
      </c>
      <c r="G51" s="66" t="s">
        <v>168</v>
      </c>
      <c r="H51" s="68" t="s">
        <v>75</v>
      </c>
      <c r="I51" s="68" t="s">
        <v>356</v>
      </c>
      <c r="J51" s="66" t="s">
        <v>75</v>
      </c>
      <c r="K51" s="69">
        <v>3171131.2561449078</v>
      </c>
    </row>
    <row r="52" spans="1:11" ht="13.2" customHeight="1" x14ac:dyDescent="0.2">
      <c r="A52" s="65" t="str">
        <f>IF(AND(F52='Funding Chart'!$B$12,COUNTIF($C$1:C52,C52)=1),MAX($A$1:A51)+1,"")</f>
        <v/>
      </c>
      <c r="B52" s="66" t="s">
        <v>61</v>
      </c>
      <c r="C52" s="67" t="s">
        <v>710</v>
      </c>
      <c r="D52" s="66" t="s">
        <v>26</v>
      </c>
      <c r="E52" s="66">
        <v>1</v>
      </c>
      <c r="F52" s="66" t="s">
        <v>720</v>
      </c>
      <c r="G52" s="66" t="s">
        <v>710</v>
      </c>
      <c r="H52" s="68" t="s">
        <v>75</v>
      </c>
      <c r="I52" s="68" t="s">
        <v>356</v>
      </c>
      <c r="J52" s="66" t="s">
        <v>75</v>
      </c>
      <c r="K52" s="69">
        <v>3432027.2427015747</v>
      </c>
    </row>
    <row r="53" spans="1:11" ht="13.2" customHeight="1" x14ac:dyDescent="0.2">
      <c r="A53" s="65" t="str">
        <f>IF(AND(F53='Funding Chart'!$B$12,COUNTIF($C$1:C53,C53)=1),MAX($A$1:A52)+1,"")</f>
        <v/>
      </c>
      <c r="B53" s="66" t="s">
        <v>163</v>
      </c>
      <c r="C53" s="67" t="s">
        <v>699</v>
      </c>
      <c r="D53" s="66" t="s">
        <v>26</v>
      </c>
      <c r="E53" s="66">
        <v>1</v>
      </c>
      <c r="F53" s="66" t="s">
        <v>162</v>
      </c>
      <c r="G53" s="66" t="s">
        <v>699</v>
      </c>
      <c r="H53" s="68" t="s">
        <v>75</v>
      </c>
      <c r="I53" s="68" t="s">
        <v>356</v>
      </c>
      <c r="J53" s="66" t="s">
        <v>75</v>
      </c>
      <c r="K53" s="69">
        <v>790321.6684871756</v>
      </c>
    </row>
    <row r="54" spans="1:11" ht="13.2" customHeight="1" x14ac:dyDescent="0.2">
      <c r="A54" s="65" t="str">
        <f>IF(AND(F54='Funding Chart'!$B$12,COUNTIF($C$1:C54,C54)=1),MAX($A$1:A53)+1,"")</f>
        <v/>
      </c>
      <c r="B54" s="66" t="s">
        <v>158</v>
      </c>
      <c r="C54" s="67" t="s">
        <v>156</v>
      </c>
      <c r="D54" s="66" t="s">
        <v>26</v>
      </c>
      <c r="E54" s="66">
        <v>1</v>
      </c>
      <c r="F54" s="66" t="s">
        <v>157</v>
      </c>
      <c r="G54" s="66" t="s">
        <v>156</v>
      </c>
      <c r="H54" s="68" t="s">
        <v>75</v>
      </c>
      <c r="I54" s="68" t="s">
        <v>356</v>
      </c>
      <c r="J54" s="66" t="s">
        <v>75</v>
      </c>
      <c r="K54" s="69">
        <v>2243980.3208064716</v>
      </c>
    </row>
    <row r="55" spans="1:11" ht="13.2" customHeight="1" x14ac:dyDescent="0.2">
      <c r="A55" s="65" t="str">
        <f>IF(AND(F55='Funding Chart'!$B$12,COUNTIF($C$1:C55,C55)=1),MAX($A$1:A54)+1,"")</f>
        <v/>
      </c>
      <c r="B55" s="66" t="s">
        <v>154</v>
      </c>
      <c r="C55" s="67" t="s">
        <v>700</v>
      </c>
      <c r="D55" s="66" t="s">
        <v>26</v>
      </c>
      <c r="E55" s="66">
        <v>1</v>
      </c>
      <c r="F55" s="66" t="s">
        <v>62</v>
      </c>
      <c r="G55" s="66" t="s">
        <v>700</v>
      </c>
      <c r="H55" s="68" t="s">
        <v>75</v>
      </c>
      <c r="I55" s="68" t="s">
        <v>356</v>
      </c>
      <c r="J55" s="66" t="s">
        <v>75</v>
      </c>
      <c r="K55" s="69">
        <v>750000</v>
      </c>
    </row>
    <row r="56" spans="1:11" ht="13.2" customHeight="1" x14ac:dyDescent="0.2">
      <c r="A56" s="65" t="str">
        <f>IF(AND(F56='Funding Chart'!$B$12,COUNTIF($C$1:C56,C56)=1),MAX($A$1:A55)+1,"")</f>
        <v/>
      </c>
      <c r="B56" s="66" t="s">
        <v>150</v>
      </c>
      <c r="C56" s="67" t="s">
        <v>674</v>
      </c>
      <c r="D56" s="66" t="s">
        <v>26</v>
      </c>
      <c r="E56" s="66">
        <v>1</v>
      </c>
      <c r="F56" s="66" t="s">
        <v>152</v>
      </c>
      <c r="G56" s="66" t="s">
        <v>674</v>
      </c>
      <c r="H56" s="68" t="s">
        <v>75</v>
      </c>
      <c r="I56" s="68" t="s">
        <v>356</v>
      </c>
      <c r="J56" s="66" t="s">
        <v>75</v>
      </c>
      <c r="K56" s="69">
        <v>750000</v>
      </c>
    </row>
    <row r="57" spans="1:11" ht="13.2" customHeight="1" x14ac:dyDescent="0.2">
      <c r="A57" s="65" t="str">
        <f>IF(AND(F57='Funding Chart'!$B$12,COUNTIF($C$1:C57,C57)=1),MAX($A$1:A56)+1,"")</f>
        <v/>
      </c>
      <c r="B57" s="66" t="s">
        <v>150</v>
      </c>
      <c r="C57" s="67" t="s">
        <v>702</v>
      </c>
      <c r="D57" s="66" t="s">
        <v>26</v>
      </c>
      <c r="E57" s="66">
        <v>1</v>
      </c>
      <c r="F57" s="66" t="s">
        <v>149</v>
      </c>
      <c r="G57" s="66" t="s">
        <v>702</v>
      </c>
      <c r="H57" s="68" t="s">
        <v>75</v>
      </c>
      <c r="I57" s="68" t="s">
        <v>356</v>
      </c>
      <c r="J57" s="66" t="s">
        <v>75</v>
      </c>
      <c r="K57" s="69">
        <v>750000</v>
      </c>
    </row>
    <row r="58" spans="1:11" ht="13.2" customHeight="1" x14ac:dyDescent="0.2">
      <c r="A58" s="65" t="str">
        <f>IF(AND(F58='Funding Chart'!$B$12,COUNTIF($C$1:C58,C58)=1),MAX($A$1:A57)+1,"")</f>
        <v/>
      </c>
      <c r="B58" s="66" t="s">
        <v>147</v>
      </c>
      <c r="C58" s="67" t="s">
        <v>703</v>
      </c>
      <c r="D58" s="66" t="s">
        <v>26</v>
      </c>
      <c r="E58" s="66">
        <v>1</v>
      </c>
      <c r="F58" s="66" t="s">
        <v>146</v>
      </c>
      <c r="G58" s="66" t="s">
        <v>703</v>
      </c>
      <c r="H58" s="68" t="s">
        <v>75</v>
      </c>
      <c r="I58" s="68" t="s">
        <v>356</v>
      </c>
      <c r="J58" s="66" t="s">
        <v>75</v>
      </c>
      <c r="K58" s="69">
        <v>1880339.5338076837</v>
      </c>
    </row>
    <row r="59" spans="1:11" ht="13.2" customHeight="1" x14ac:dyDescent="0.2">
      <c r="A59" s="65" t="str">
        <f>IF(AND(F59='Funding Chart'!$B$12,COUNTIF($C$1:C59,C59)=1),MAX($A$1:A58)+1,"")</f>
        <v/>
      </c>
      <c r="B59" s="66" t="s">
        <v>145</v>
      </c>
      <c r="C59" s="67" t="s">
        <v>704</v>
      </c>
      <c r="D59" s="66" t="s">
        <v>26</v>
      </c>
      <c r="E59" s="66">
        <v>1</v>
      </c>
      <c r="F59" s="66" t="s">
        <v>666</v>
      </c>
      <c r="G59" s="66" t="s">
        <v>704</v>
      </c>
      <c r="H59" s="68" t="s">
        <v>75</v>
      </c>
      <c r="I59" s="68" t="s">
        <v>356</v>
      </c>
      <c r="J59" s="66" t="s">
        <v>75</v>
      </c>
      <c r="K59" s="69">
        <v>826329.78600175667</v>
      </c>
    </row>
    <row r="60" spans="1:11" ht="13.2" customHeight="1" x14ac:dyDescent="0.2">
      <c r="A60" s="65" t="str">
        <f>IF(AND(F60='Funding Chart'!$B$12,COUNTIF($C$1:C60,C60)=1),MAX($A$1:A59)+1,"")</f>
        <v/>
      </c>
      <c r="B60" s="66" t="s">
        <v>138</v>
      </c>
      <c r="C60" s="67" t="s">
        <v>705</v>
      </c>
      <c r="D60" s="66" t="s">
        <v>26</v>
      </c>
      <c r="E60" s="66">
        <v>1</v>
      </c>
      <c r="F60" s="67" t="s">
        <v>135</v>
      </c>
      <c r="G60" s="66" t="s">
        <v>705</v>
      </c>
      <c r="H60" s="68" t="s">
        <v>75</v>
      </c>
      <c r="I60" s="68" t="s">
        <v>356</v>
      </c>
      <c r="J60" s="66" t="s">
        <v>75</v>
      </c>
      <c r="K60" s="69">
        <v>1142566.6542659577</v>
      </c>
    </row>
    <row r="61" spans="1:11" ht="13.2" customHeight="1" x14ac:dyDescent="0.2">
      <c r="A61" s="65" t="str">
        <f>IF(AND(F61='Funding Chart'!$B$12,COUNTIF($C$1:C61,C61)=1),MAX($A$1:A60)+1,"")</f>
        <v/>
      </c>
      <c r="B61" s="66" t="s">
        <v>131</v>
      </c>
      <c r="C61" s="67" t="s">
        <v>706</v>
      </c>
      <c r="D61" s="66" t="s">
        <v>26</v>
      </c>
      <c r="E61" s="66">
        <v>1</v>
      </c>
      <c r="F61" s="66" t="s">
        <v>130</v>
      </c>
      <c r="G61" s="66" t="s">
        <v>706</v>
      </c>
      <c r="H61" s="68" t="s">
        <v>75</v>
      </c>
      <c r="I61" s="68" t="s">
        <v>356</v>
      </c>
      <c r="J61" s="66" t="s">
        <v>75</v>
      </c>
      <c r="K61" s="69">
        <v>750000</v>
      </c>
    </row>
    <row r="62" spans="1:11" ht="11.4" x14ac:dyDescent="0.2">
      <c r="A62" s="65" t="str">
        <f>IF(AND(F62='Funding Chart'!$B$12,COUNTIF($C$1:C62,C62)=1),MAX($A$1:A61)+1,"")</f>
        <v/>
      </c>
      <c r="B62" s="66" t="s">
        <v>127</v>
      </c>
      <c r="C62" s="67" t="s">
        <v>707</v>
      </c>
      <c r="D62" s="66" t="s">
        <v>26</v>
      </c>
      <c r="E62" s="66">
        <v>1</v>
      </c>
      <c r="F62" s="66" t="s">
        <v>126</v>
      </c>
      <c r="G62" s="66" t="s">
        <v>707</v>
      </c>
      <c r="H62" s="68" t="s">
        <v>75</v>
      </c>
      <c r="I62" s="68" t="s">
        <v>356</v>
      </c>
      <c r="J62" s="66" t="s">
        <v>75</v>
      </c>
      <c r="K62" s="69">
        <v>1269622.9597035409</v>
      </c>
    </row>
    <row r="63" spans="1:11" ht="13.2" customHeight="1" x14ac:dyDescent="0.2">
      <c r="A63" s="65" t="str">
        <f>IF(AND(F63='Funding Chart'!$B$12,COUNTIF($C$1:C63,C63)=1),MAX($A$1:A62)+1,"")</f>
        <v/>
      </c>
      <c r="B63" s="66" t="s">
        <v>121</v>
      </c>
      <c r="C63" s="67" t="s">
        <v>708</v>
      </c>
      <c r="D63" s="66" t="s">
        <v>26</v>
      </c>
      <c r="E63" s="66">
        <v>1</v>
      </c>
      <c r="F63" s="66" t="s">
        <v>120</v>
      </c>
      <c r="G63" s="66" t="s">
        <v>708</v>
      </c>
      <c r="H63" s="68" t="s">
        <v>75</v>
      </c>
      <c r="I63" s="68" t="s">
        <v>356</v>
      </c>
      <c r="J63" s="66" t="s">
        <v>75</v>
      </c>
      <c r="K63" s="69">
        <v>1589948.6719595655</v>
      </c>
    </row>
    <row r="64" spans="1:11" ht="13.2" customHeight="1" x14ac:dyDescent="0.2">
      <c r="A64" s="65" t="str">
        <f>IF(AND(F64='Funding Chart'!$B$12,COUNTIF($C$1:C64,C64)=1),MAX($A$1:A63)+1,"")</f>
        <v/>
      </c>
      <c r="B64" s="66" t="s">
        <v>118</v>
      </c>
      <c r="C64" s="67" t="s">
        <v>711</v>
      </c>
      <c r="D64" s="66" t="s">
        <v>26</v>
      </c>
      <c r="E64" s="66">
        <v>1</v>
      </c>
      <c r="F64" s="66" t="s">
        <v>117</v>
      </c>
      <c r="G64" s="66" t="s">
        <v>711</v>
      </c>
      <c r="H64" s="68" t="s">
        <v>75</v>
      </c>
      <c r="I64" s="68" t="s">
        <v>356</v>
      </c>
      <c r="J64" s="66" t="s">
        <v>75</v>
      </c>
      <c r="K64" s="69">
        <v>2147410.0246074204</v>
      </c>
    </row>
    <row r="65" spans="1:11" ht="13.2" customHeight="1" x14ac:dyDescent="0.2">
      <c r="A65" s="65" t="str">
        <f>IF(AND(F65='Funding Chart'!$B$12,COUNTIF($C$1:C65,C65)=1),MAX($A$1:A64)+1,"")</f>
        <v/>
      </c>
      <c r="B65" s="66" t="s">
        <v>115</v>
      </c>
      <c r="C65" s="67" t="s">
        <v>667</v>
      </c>
      <c r="D65" s="66" t="s">
        <v>26</v>
      </c>
      <c r="E65" s="66">
        <v>1</v>
      </c>
      <c r="F65" s="66" t="s">
        <v>114</v>
      </c>
      <c r="G65" s="66" t="s">
        <v>667</v>
      </c>
      <c r="H65" s="68" t="s">
        <v>75</v>
      </c>
      <c r="I65" s="68" t="s">
        <v>356</v>
      </c>
      <c r="J65" s="66" t="s">
        <v>75</v>
      </c>
      <c r="K65" s="69">
        <v>1910647.6818480061</v>
      </c>
    </row>
    <row r="66" spans="1:11" ht="13.2" customHeight="1" x14ac:dyDescent="0.2">
      <c r="A66" s="65" t="str">
        <f>IF(AND(F66='Funding Chart'!$B$12,COUNTIF($C$1:C66,C66)=1),MAX($A$1:A65)+1,"")</f>
        <v/>
      </c>
      <c r="B66" s="66" t="s">
        <v>72</v>
      </c>
      <c r="C66" s="67" t="s">
        <v>712</v>
      </c>
      <c r="D66" s="66" t="s">
        <v>26</v>
      </c>
      <c r="E66" s="66">
        <v>1</v>
      </c>
      <c r="F66" s="67" t="s">
        <v>112</v>
      </c>
      <c r="G66" s="66" t="s">
        <v>712</v>
      </c>
      <c r="H66" s="68" t="s">
        <v>75</v>
      </c>
      <c r="I66" s="68" t="s">
        <v>356</v>
      </c>
      <c r="J66" s="66" t="s">
        <v>75</v>
      </c>
      <c r="K66" s="69">
        <v>4839116.9055143511</v>
      </c>
    </row>
    <row r="67" spans="1:11" ht="13.2" customHeight="1" x14ac:dyDescent="0.2">
      <c r="A67" s="65" t="str">
        <f>IF(AND(F67='Funding Chart'!$B$12,COUNTIF($C$1:C67,C67)=1),MAX($A$1:A66)+1,"")</f>
        <v/>
      </c>
      <c r="B67" s="66" t="s">
        <v>108</v>
      </c>
      <c r="C67" s="67" t="s">
        <v>713</v>
      </c>
      <c r="D67" s="66" t="s">
        <v>26</v>
      </c>
      <c r="E67" s="66">
        <v>1</v>
      </c>
      <c r="F67" s="66" t="s">
        <v>107</v>
      </c>
      <c r="G67" s="66" t="s">
        <v>713</v>
      </c>
      <c r="H67" s="68" t="s">
        <v>75</v>
      </c>
      <c r="I67" s="68" t="s">
        <v>356</v>
      </c>
      <c r="J67" s="66" t="s">
        <v>75</v>
      </c>
      <c r="K67" s="69">
        <v>2941356.1455546422</v>
      </c>
    </row>
    <row r="68" spans="1:11" ht="14.25" customHeight="1" x14ac:dyDescent="0.2">
      <c r="A68" s="65" t="str">
        <f>IF(AND(F68='Funding Chart'!$B$12,COUNTIF($C$1:C68,C68)=1),MAX($A$1:A67)+1,"")</f>
        <v/>
      </c>
      <c r="B68" s="66" t="s">
        <v>105</v>
      </c>
      <c r="C68" s="67" t="s">
        <v>714</v>
      </c>
      <c r="D68" s="66" t="s">
        <v>26</v>
      </c>
      <c r="E68" s="66">
        <v>1</v>
      </c>
      <c r="F68" s="66" t="s">
        <v>104</v>
      </c>
      <c r="G68" s="66" t="s">
        <v>714</v>
      </c>
      <c r="H68" s="68" t="s">
        <v>75</v>
      </c>
      <c r="I68" s="68" t="s">
        <v>356</v>
      </c>
      <c r="J68" s="66" t="s">
        <v>75</v>
      </c>
      <c r="K68" s="69">
        <v>1420427.889109164</v>
      </c>
    </row>
    <row r="69" spans="1:11" ht="15.75" customHeight="1" x14ac:dyDescent="0.2">
      <c r="A69" s="65" t="str">
        <f>IF(AND(F69='Funding Chart'!$B$12,COUNTIF($C$1:C69,C69)=1),MAX($A$1:A68)+1,"")</f>
        <v/>
      </c>
      <c r="B69" s="66" t="s">
        <v>101</v>
      </c>
      <c r="C69" s="67" t="s">
        <v>715</v>
      </c>
      <c r="D69" s="66" t="s">
        <v>26</v>
      </c>
      <c r="E69" s="66">
        <v>1</v>
      </c>
      <c r="F69" s="66" t="s">
        <v>100</v>
      </c>
      <c r="G69" s="66" t="s">
        <v>715</v>
      </c>
      <c r="H69" s="68" t="s">
        <v>75</v>
      </c>
      <c r="I69" s="68" t="s">
        <v>356</v>
      </c>
      <c r="J69" s="66" t="s">
        <v>75</v>
      </c>
      <c r="K69" s="69">
        <v>750000</v>
      </c>
    </row>
    <row r="70" spans="1:11" ht="11.4" x14ac:dyDescent="0.2">
      <c r="A70" s="65" t="str">
        <f>IF(AND(F70='Funding Chart'!$B$12,COUNTIF($C$1:C70,C70)=1),MAX($A$1:A69)+1,"")</f>
        <v/>
      </c>
      <c r="B70" s="66" t="s">
        <v>98</v>
      </c>
      <c r="C70" s="67" t="s">
        <v>664</v>
      </c>
      <c r="D70" s="66" t="s">
        <v>26</v>
      </c>
      <c r="E70" s="66">
        <v>1</v>
      </c>
      <c r="F70" s="66" t="s">
        <v>97</v>
      </c>
      <c r="G70" s="66" t="s">
        <v>664</v>
      </c>
      <c r="H70" s="68" t="s">
        <v>75</v>
      </c>
      <c r="I70" s="68" t="s">
        <v>356</v>
      </c>
      <c r="J70" s="66" t="s">
        <v>75</v>
      </c>
      <c r="K70" s="69">
        <v>750000</v>
      </c>
    </row>
    <row r="71" spans="1:11" ht="11.4" x14ac:dyDescent="0.2">
      <c r="A71" s="65" t="str">
        <f>IF(AND(F71='Funding Chart'!$B$12,COUNTIF($C$1:C71,C71)=1),MAX($A$1:A70)+1,"")</f>
        <v/>
      </c>
      <c r="B71" s="66" t="s">
        <v>61</v>
      </c>
      <c r="C71" s="67" t="s">
        <v>710</v>
      </c>
      <c r="D71" s="66" t="s">
        <v>26</v>
      </c>
      <c r="E71" s="66">
        <v>1</v>
      </c>
      <c r="F71" s="66" t="s">
        <v>720</v>
      </c>
      <c r="G71" s="66" t="s">
        <v>710</v>
      </c>
      <c r="H71" s="68" t="s">
        <v>75</v>
      </c>
      <c r="I71" s="68" t="s">
        <v>356</v>
      </c>
      <c r="J71" s="66" t="s">
        <v>75</v>
      </c>
      <c r="K71" s="69">
        <v>1143815.3734466266</v>
      </c>
    </row>
    <row r="72" spans="1:11" ht="11.4" x14ac:dyDescent="0.2">
      <c r="A72" s="65" t="str">
        <f>IF(AND(F72='Funding Chart'!$B$12,COUNTIF($C$1:C72,C72)=1),MAX($A$1:A71)+1,"")</f>
        <v/>
      </c>
      <c r="B72" s="66" t="s">
        <v>91</v>
      </c>
      <c r="C72" s="67" t="s">
        <v>90</v>
      </c>
      <c r="D72" s="66" t="s">
        <v>26</v>
      </c>
      <c r="E72" s="66">
        <v>1</v>
      </c>
      <c r="F72" s="67" t="s">
        <v>87</v>
      </c>
      <c r="G72" s="66" t="s">
        <v>90</v>
      </c>
      <c r="H72" s="68" t="s">
        <v>75</v>
      </c>
      <c r="I72" s="68" t="s">
        <v>356</v>
      </c>
      <c r="J72" s="66" t="s">
        <v>75</v>
      </c>
      <c r="K72" s="69">
        <v>2677535.9339208673</v>
      </c>
    </row>
    <row r="73" spans="1:11" ht="11.4" x14ac:dyDescent="0.2">
      <c r="A73" s="65" t="str">
        <f>IF(AND(F73='Funding Chart'!$B$12,COUNTIF($C$1:C73,C73)=1),MAX($A$1:A72)+1,"")</f>
        <v/>
      </c>
      <c r="B73" s="66" t="s">
        <v>78</v>
      </c>
      <c r="C73" s="67" t="s">
        <v>76</v>
      </c>
      <c r="D73" s="66" t="s">
        <v>26</v>
      </c>
      <c r="E73" s="66">
        <v>1</v>
      </c>
      <c r="F73" s="66" t="s">
        <v>77</v>
      </c>
      <c r="G73" s="66" t="s">
        <v>76</v>
      </c>
      <c r="H73" s="68" t="s">
        <v>75</v>
      </c>
      <c r="I73" s="68" t="s">
        <v>356</v>
      </c>
      <c r="J73" s="66" t="s">
        <v>75</v>
      </c>
      <c r="K73" s="69">
        <v>1284024.3076612598</v>
      </c>
    </row>
    <row r="74" spans="1:11" ht="11.4" x14ac:dyDescent="0.2">
      <c r="A74" s="65">
        <f>IF(AND(F74='Funding Chart'!$B$12,COUNTIF($C$1:C74,C74)=1),MAX($A$1:A73)+1,"")</f>
        <v>2</v>
      </c>
      <c r="B74" s="66" t="s">
        <v>154</v>
      </c>
      <c r="C74" s="70" t="s">
        <v>0</v>
      </c>
      <c r="D74" s="66" t="s">
        <v>364</v>
      </c>
      <c r="E74" s="66">
        <v>2</v>
      </c>
      <c r="F74" s="66" t="s">
        <v>344</v>
      </c>
      <c r="G74" s="66" t="s">
        <v>668</v>
      </c>
      <c r="H74" s="68" t="s">
        <v>355</v>
      </c>
      <c r="I74" s="68" t="s">
        <v>354</v>
      </c>
      <c r="J74" s="66" t="s">
        <v>355</v>
      </c>
      <c r="K74" s="69">
        <v>1007007.6942857145</v>
      </c>
    </row>
    <row r="75" spans="1:11" ht="11.4" x14ac:dyDescent="0.2">
      <c r="A75" s="65" t="str">
        <f>IF(AND(F75='Funding Chart'!$B$12,COUNTIF($C$1:C75,C75)=1),MAX($A$1:A74)+1,"")</f>
        <v/>
      </c>
      <c r="B75" s="66" t="s">
        <v>154</v>
      </c>
      <c r="C75" s="70" t="s">
        <v>0</v>
      </c>
      <c r="D75" s="66" t="s">
        <v>364</v>
      </c>
      <c r="E75" s="66">
        <v>2</v>
      </c>
      <c r="F75" s="66" t="s">
        <v>344</v>
      </c>
      <c r="G75" s="66" t="s">
        <v>668</v>
      </c>
      <c r="H75" s="68" t="s">
        <v>351</v>
      </c>
      <c r="I75" s="68" t="s">
        <v>354</v>
      </c>
      <c r="J75" s="66" t="s">
        <v>351</v>
      </c>
      <c r="K75" s="69">
        <v>3414929.9579047621</v>
      </c>
    </row>
    <row r="76" spans="1:11" ht="11.4" x14ac:dyDescent="0.2">
      <c r="A76" s="65" t="str">
        <f>IF(AND(F76='Funding Chart'!$B$12,COUNTIF($C$1:C76,C76)=1),MAX($A$1:A75)+1,"")</f>
        <v/>
      </c>
      <c r="B76" s="66" t="s">
        <v>154</v>
      </c>
      <c r="C76" s="70" t="s">
        <v>0</v>
      </c>
      <c r="D76" s="66" t="s">
        <v>364</v>
      </c>
      <c r="E76" s="66">
        <v>2</v>
      </c>
      <c r="F76" s="66" t="s">
        <v>344</v>
      </c>
      <c r="G76" s="66" t="s">
        <v>668</v>
      </c>
      <c r="H76" s="68" t="s">
        <v>25</v>
      </c>
      <c r="I76" s="68" t="s">
        <v>354</v>
      </c>
      <c r="J76" s="66" t="s">
        <v>25</v>
      </c>
      <c r="K76" s="69">
        <v>14250.666666666666</v>
      </c>
    </row>
    <row r="77" spans="1:11" ht="11.4" x14ac:dyDescent="0.2">
      <c r="A77" s="65" t="str">
        <f>IF(AND(F77='Funding Chart'!$B$12,COUNTIF($C$1:C77,C77)=1),MAX($A$1:A76)+1,"")</f>
        <v/>
      </c>
      <c r="B77" s="66" t="s">
        <v>154</v>
      </c>
      <c r="C77" s="70" t="s">
        <v>0</v>
      </c>
      <c r="D77" s="66" t="s">
        <v>364</v>
      </c>
      <c r="E77" s="66">
        <v>2</v>
      </c>
      <c r="F77" s="66" t="s">
        <v>344</v>
      </c>
      <c r="G77" s="66" t="s">
        <v>668</v>
      </c>
      <c r="H77" s="68" t="s">
        <v>24</v>
      </c>
      <c r="I77" s="68" t="s">
        <v>354</v>
      </c>
      <c r="J77" s="66" t="s">
        <v>24</v>
      </c>
      <c r="K77" s="69">
        <v>1134706.1451428586</v>
      </c>
    </row>
    <row r="78" spans="1:11" ht="11.4" x14ac:dyDescent="0.2">
      <c r="A78" s="65" t="str">
        <f>IF(AND(F78='Funding Chart'!$B$12,COUNTIF($C$1:C78,C78)=1),MAX($A$1:A77)+1,"")</f>
        <v/>
      </c>
      <c r="B78" s="66" t="s">
        <v>62</v>
      </c>
      <c r="C78" s="70" t="s">
        <v>0</v>
      </c>
      <c r="D78" s="66" t="s">
        <v>364</v>
      </c>
      <c r="E78" s="66">
        <v>2</v>
      </c>
      <c r="F78" s="66" t="s">
        <v>344</v>
      </c>
      <c r="G78" s="66" t="s">
        <v>668</v>
      </c>
      <c r="H78" s="68" t="s">
        <v>345</v>
      </c>
      <c r="I78" s="68" t="s">
        <v>362</v>
      </c>
      <c r="J78" s="66" t="s">
        <v>349</v>
      </c>
      <c r="K78" s="69">
        <v>193855</v>
      </c>
    </row>
    <row r="79" spans="1:11" ht="13.2" customHeight="1" x14ac:dyDescent="0.2">
      <c r="A79" s="65" t="str">
        <f>IF(AND(F79='Funding Chart'!$B$12,COUNTIF($C$1:C79,C79)=1),MAX($A$1:A78)+1,"")</f>
        <v/>
      </c>
      <c r="B79" s="66" t="s">
        <v>62</v>
      </c>
      <c r="C79" s="70" t="s">
        <v>0</v>
      </c>
      <c r="D79" s="66" t="s">
        <v>364</v>
      </c>
      <c r="E79" s="66">
        <v>2</v>
      </c>
      <c r="F79" s="66" t="s">
        <v>344</v>
      </c>
      <c r="G79" s="66" t="s">
        <v>668</v>
      </c>
      <c r="H79" s="68" t="s">
        <v>357</v>
      </c>
      <c r="I79" s="68" t="s">
        <v>358</v>
      </c>
      <c r="J79" s="66" t="s">
        <v>357</v>
      </c>
      <c r="K79" s="69">
        <v>386354</v>
      </c>
    </row>
    <row r="80" spans="1:11" ht="13.2" customHeight="1" x14ac:dyDescent="0.2">
      <c r="A80" s="65" t="str">
        <f>IF(AND(F80='Funding Chart'!$B$12,COUNTIF($C$1:C80,C80)=1),MAX($A$1:A79)+1,"")</f>
        <v/>
      </c>
      <c r="B80" s="66" t="s">
        <v>62</v>
      </c>
      <c r="C80" s="70" t="s">
        <v>0</v>
      </c>
      <c r="D80" s="66" t="s">
        <v>364</v>
      </c>
      <c r="E80" s="66">
        <v>2</v>
      </c>
      <c r="F80" s="66" t="s">
        <v>344</v>
      </c>
      <c r="G80" s="66" t="s">
        <v>668</v>
      </c>
      <c r="H80" s="68" t="s">
        <v>80</v>
      </c>
      <c r="I80" s="68" t="s">
        <v>362</v>
      </c>
      <c r="J80" s="66" t="s">
        <v>80</v>
      </c>
      <c r="K80" s="69">
        <v>205445</v>
      </c>
    </row>
    <row r="81" spans="1:11" ht="13.2" customHeight="1" x14ac:dyDescent="0.2">
      <c r="A81" s="65" t="str">
        <f>IF(AND(F81='Funding Chart'!$B$12,COUNTIF($C$1:C81,C81)=1),MAX($A$1:A80)+1,"")</f>
        <v/>
      </c>
      <c r="B81" s="66" t="s">
        <v>154</v>
      </c>
      <c r="C81" s="70" t="s">
        <v>0</v>
      </c>
      <c r="D81" s="66" t="s">
        <v>364</v>
      </c>
      <c r="E81" s="66">
        <v>2</v>
      </c>
      <c r="F81" s="66" t="s">
        <v>344</v>
      </c>
      <c r="G81" s="66" t="s">
        <v>668</v>
      </c>
      <c r="H81" s="68" t="s">
        <v>360</v>
      </c>
      <c r="I81" s="68" t="s">
        <v>362</v>
      </c>
      <c r="J81" s="66" t="s">
        <v>360</v>
      </c>
      <c r="K81" s="69">
        <v>486247</v>
      </c>
    </row>
    <row r="82" spans="1:11" ht="13.2" customHeight="1" x14ac:dyDescent="0.2">
      <c r="A82" s="65" t="str">
        <f>IF(AND(F82='Funding Chart'!$B$12,COUNTIF($C$1:C82,C82)=1),MAX($A$1:A81)+1,"")</f>
        <v/>
      </c>
      <c r="B82" s="66" t="s">
        <v>68</v>
      </c>
      <c r="C82" s="70" t="s">
        <v>342</v>
      </c>
      <c r="D82" s="66" t="s">
        <v>364</v>
      </c>
      <c r="E82" s="66">
        <v>2</v>
      </c>
      <c r="F82" s="66" t="s">
        <v>341</v>
      </c>
      <c r="G82" s="66" t="s">
        <v>669</v>
      </c>
      <c r="H82" s="68" t="s">
        <v>351</v>
      </c>
      <c r="I82" s="68" t="s">
        <v>354</v>
      </c>
      <c r="J82" s="66" t="s">
        <v>351</v>
      </c>
      <c r="K82" s="69">
        <v>6405471.5946666664</v>
      </c>
    </row>
    <row r="83" spans="1:11" ht="13.2" customHeight="1" x14ac:dyDescent="0.2">
      <c r="A83" s="65" t="str">
        <f>IF(AND(F83='Funding Chart'!$B$12,COUNTIF($C$1:C83,C83)=1),MAX($A$1:A82)+1,"")</f>
        <v/>
      </c>
      <c r="B83" s="66" t="s">
        <v>68</v>
      </c>
      <c r="C83" s="70" t="s">
        <v>342</v>
      </c>
      <c r="D83" s="66" t="s">
        <v>364</v>
      </c>
      <c r="E83" s="66">
        <v>2</v>
      </c>
      <c r="F83" s="66" t="s">
        <v>341</v>
      </c>
      <c r="G83" s="66" t="s">
        <v>669</v>
      </c>
      <c r="H83" s="68" t="s">
        <v>24</v>
      </c>
      <c r="I83" s="68" t="s">
        <v>354</v>
      </c>
      <c r="J83" s="66" t="s">
        <v>24</v>
      </c>
      <c r="K83" s="69">
        <v>484764.92799999996</v>
      </c>
    </row>
    <row r="84" spans="1:11" ht="11.4" x14ac:dyDescent="0.2">
      <c r="A84" s="65" t="str">
        <f>IF(AND(F84='Funding Chart'!$B$12,COUNTIF($C$1:C84,C84)=1),MAX($A$1:A83)+1,"")</f>
        <v/>
      </c>
      <c r="B84" s="66" t="s">
        <v>68</v>
      </c>
      <c r="C84" s="70" t="s">
        <v>342</v>
      </c>
      <c r="D84" s="66" t="s">
        <v>364</v>
      </c>
      <c r="E84" s="66">
        <v>2</v>
      </c>
      <c r="F84" s="66" t="s">
        <v>341</v>
      </c>
      <c r="G84" s="66" t="s">
        <v>669</v>
      </c>
      <c r="H84" s="68" t="s">
        <v>343</v>
      </c>
      <c r="I84" s="68" t="s">
        <v>362</v>
      </c>
      <c r="J84" s="66" t="s">
        <v>349</v>
      </c>
      <c r="K84" s="69">
        <v>213882</v>
      </c>
    </row>
    <row r="85" spans="1:11" ht="11.4" x14ac:dyDescent="0.2">
      <c r="A85" s="65" t="str">
        <f>IF(AND(F85='Funding Chart'!$B$12,COUNTIF($C$1:C85,C85)=1),MAX($A$1:A84)+1,"")</f>
        <v/>
      </c>
      <c r="B85" s="66" t="s">
        <v>68</v>
      </c>
      <c r="C85" s="70" t="s">
        <v>342</v>
      </c>
      <c r="D85" s="66" t="s">
        <v>364</v>
      </c>
      <c r="E85" s="66">
        <v>2</v>
      </c>
      <c r="F85" s="66" t="s">
        <v>341</v>
      </c>
      <c r="G85" s="66" t="s">
        <v>669</v>
      </c>
      <c r="H85" s="68" t="s">
        <v>357</v>
      </c>
      <c r="I85" s="68" t="s">
        <v>358</v>
      </c>
      <c r="J85" s="66" t="s">
        <v>357</v>
      </c>
      <c r="K85" s="69">
        <v>999634</v>
      </c>
    </row>
    <row r="86" spans="1:11" ht="11.4" x14ac:dyDescent="0.2">
      <c r="A86" s="65" t="str">
        <f>IF(AND(F86='Funding Chart'!$B$12,COUNTIF($C$1:C86,C86)=1),MAX($A$1:A85)+1,"")</f>
        <v/>
      </c>
      <c r="B86" s="66" t="s">
        <v>68</v>
      </c>
      <c r="C86" s="70" t="s">
        <v>342</v>
      </c>
      <c r="D86" s="66" t="s">
        <v>364</v>
      </c>
      <c r="E86" s="66">
        <v>2</v>
      </c>
      <c r="F86" s="66" t="s">
        <v>341</v>
      </c>
      <c r="G86" s="66" t="s">
        <v>669</v>
      </c>
      <c r="H86" s="68" t="s">
        <v>80</v>
      </c>
      <c r="I86" s="68" t="s">
        <v>362</v>
      </c>
      <c r="J86" s="66" t="s">
        <v>80</v>
      </c>
      <c r="K86" s="69">
        <v>591</v>
      </c>
    </row>
    <row r="87" spans="1:11" ht="11.4" x14ac:dyDescent="0.2">
      <c r="A87" s="65" t="str">
        <f>IF(AND(F87='Funding Chart'!$B$12,COUNTIF($C$1:C87,C87)=1),MAX($A$1:A86)+1,"")</f>
        <v/>
      </c>
      <c r="B87" s="66" t="s">
        <v>150</v>
      </c>
      <c r="C87" s="70" t="s">
        <v>342</v>
      </c>
      <c r="D87" s="66" t="s">
        <v>364</v>
      </c>
      <c r="E87" s="66">
        <v>2</v>
      </c>
      <c r="F87" s="66" t="s">
        <v>341</v>
      </c>
      <c r="G87" s="66" t="s">
        <v>669</v>
      </c>
      <c r="H87" s="68" t="s">
        <v>360</v>
      </c>
      <c r="I87" s="68" t="s">
        <v>362</v>
      </c>
      <c r="J87" s="66" t="s">
        <v>360</v>
      </c>
      <c r="K87" s="69">
        <v>377033</v>
      </c>
    </row>
    <row r="88" spans="1:11" ht="11.4" x14ac:dyDescent="0.2">
      <c r="A88" s="65" t="str">
        <f>IF(AND(F88='Funding Chart'!$B$12,COUNTIF($C$1:C88,C88)=1),MAX($A$1:A87)+1,"")</f>
        <v/>
      </c>
      <c r="B88" s="66" t="s">
        <v>64</v>
      </c>
      <c r="C88" s="70" t="s">
        <v>1</v>
      </c>
      <c r="D88" s="66" t="s">
        <v>364</v>
      </c>
      <c r="E88" s="66">
        <v>2</v>
      </c>
      <c r="F88" s="66" t="s">
        <v>339</v>
      </c>
      <c r="G88" s="66" t="s">
        <v>670</v>
      </c>
      <c r="H88" s="68" t="s">
        <v>340</v>
      </c>
      <c r="I88" s="68" t="s">
        <v>362</v>
      </c>
      <c r="J88" s="66" t="s">
        <v>349</v>
      </c>
      <c r="K88" s="69">
        <v>90000</v>
      </c>
    </row>
    <row r="89" spans="1:11" ht="11.4" x14ac:dyDescent="0.2">
      <c r="A89" s="65" t="str">
        <f>IF(AND(F89='Funding Chart'!$B$12,COUNTIF($C$1:C89,C89)=1),MAX($A$1:A88)+1,"")</f>
        <v/>
      </c>
      <c r="B89" s="66" t="s">
        <v>64</v>
      </c>
      <c r="C89" s="70" t="s">
        <v>1</v>
      </c>
      <c r="D89" s="66" t="s">
        <v>364</v>
      </c>
      <c r="E89" s="66">
        <v>2</v>
      </c>
      <c r="F89" s="66" t="s">
        <v>339</v>
      </c>
      <c r="G89" s="66" t="s">
        <v>670</v>
      </c>
      <c r="H89" s="68" t="s">
        <v>357</v>
      </c>
      <c r="I89" s="68" t="s">
        <v>358</v>
      </c>
      <c r="J89" s="66" t="s">
        <v>357</v>
      </c>
      <c r="K89" s="69">
        <v>235879</v>
      </c>
    </row>
    <row r="90" spans="1:11" ht="11.4" x14ac:dyDescent="0.2">
      <c r="A90" s="65" t="str">
        <f>IF(AND(F90='Funding Chart'!$B$12,COUNTIF($C$1:C90,C90)=1),MAX($A$1:A89)+1,"")</f>
        <v/>
      </c>
      <c r="B90" s="66" t="s">
        <v>64</v>
      </c>
      <c r="C90" s="70" t="s">
        <v>1</v>
      </c>
      <c r="D90" s="66" t="s">
        <v>364</v>
      </c>
      <c r="E90" s="66">
        <v>2</v>
      </c>
      <c r="F90" s="66" t="s">
        <v>339</v>
      </c>
      <c r="G90" s="66" t="s">
        <v>670</v>
      </c>
      <c r="H90" s="68" t="s">
        <v>80</v>
      </c>
      <c r="I90" s="68" t="s">
        <v>362</v>
      </c>
      <c r="J90" s="66" t="s">
        <v>80</v>
      </c>
      <c r="K90" s="69">
        <v>11760</v>
      </c>
    </row>
    <row r="91" spans="1:11" ht="11.4" x14ac:dyDescent="0.2">
      <c r="A91" s="65" t="str">
        <f>IF(AND(F91='Funding Chart'!$B$12,COUNTIF($C$1:C91,C91)=1),MAX($A$1:A90)+1,"")</f>
        <v/>
      </c>
      <c r="B91" s="66" t="s">
        <v>64</v>
      </c>
      <c r="C91" s="70" t="s">
        <v>1</v>
      </c>
      <c r="D91" s="66" t="s">
        <v>364</v>
      </c>
      <c r="E91" s="66">
        <v>2</v>
      </c>
      <c r="F91" s="66" t="s">
        <v>339</v>
      </c>
      <c r="G91" s="66" t="s">
        <v>670</v>
      </c>
      <c r="H91" s="68" t="s">
        <v>351</v>
      </c>
      <c r="I91" s="68" t="s">
        <v>354</v>
      </c>
      <c r="J91" s="66" t="s">
        <v>351</v>
      </c>
      <c r="K91" s="69">
        <v>534387.5306666668</v>
      </c>
    </row>
    <row r="92" spans="1:11" ht="11.4" x14ac:dyDescent="0.2">
      <c r="A92" s="65" t="str">
        <f>IF(AND(F92='Funding Chart'!$B$12,COUNTIF($C$1:C92,C92)=1),MAX($A$1:A91)+1,"")</f>
        <v/>
      </c>
      <c r="B92" s="66" t="s">
        <v>64</v>
      </c>
      <c r="C92" s="70" t="s">
        <v>1</v>
      </c>
      <c r="D92" s="66" t="s">
        <v>364</v>
      </c>
      <c r="E92" s="66">
        <v>2</v>
      </c>
      <c r="F92" s="66" t="s">
        <v>339</v>
      </c>
      <c r="G92" s="66" t="s">
        <v>670</v>
      </c>
      <c r="H92" s="68" t="s">
        <v>25</v>
      </c>
      <c r="I92" s="68" t="s">
        <v>354</v>
      </c>
      <c r="J92" s="66" t="s">
        <v>25</v>
      </c>
      <c r="K92" s="69">
        <v>104484.10666666669</v>
      </c>
    </row>
    <row r="93" spans="1:11" ht="13.2" customHeight="1" x14ac:dyDescent="0.2">
      <c r="A93" s="65" t="str">
        <f>IF(AND(F93='Funding Chart'!$B$12,COUNTIF($C$1:C93,C93)=1),MAX($A$1:A92)+1,"")</f>
        <v/>
      </c>
      <c r="B93" s="66" t="s">
        <v>64</v>
      </c>
      <c r="C93" s="70" t="s">
        <v>1</v>
      </c>
      <c r="D93" s="66" t="s">
        <v>364</v>
      </c>
      <c r="E93" s="66">
        <v>2</v>
      </c>
      <c r="F93" s="66" t="s">
        <v>339</v>
      </c>
      <c r="G93" s="66" t="s">
        <v>670</v>
      </c>
      <c r="H93" s="68" t="s">
        <v>24</v>
      </c>
      <c r="I93" s="68" t="s">
        <v>354</v>
      </c>
      <c r="J93" s="66" t="s">
        <v>24</v>
      </c>
      <c r="K93" s="69">
        <v>66333.865523809523</v>
      </c>
    </row>
    <row r="94" spans="1:11" ht="11.4" x14ac:dyDescent="0.2">
      <c r="A94" s="65" t="str">
        <f>IF(AND(F94='Funding Chart'!$B$12,COUNTIF($C$1:C94,C94)=1),MAX($A$1:A93)+1,"")</f>
        <v/>
      </c>
      <c r="B94" s="66" t="s">
        <v>105</v>
      </c>
      <c r="C94" s="70" t="s">
        <v>1</v>
      </c>
      <c r="D94" s="66" t="s">
        <v>364</v>
      </c>
      <c r="E94" s="66">
        <v>2</v>
      </c>
      <c r="F94" s="66" t="s">
        <v>339</v>
      </c>
      <c r="G94" s="66" t="s">
        <v>670</v>
      </c>
      <c r="H94" s="68" t="s">
        <v>360</v>
      </c>
      <c r="I94" s="68" t="s">
        <v>362</v>
      </c>
      <c r="J94" s="66" t="s">
        <v>360</v>
      </c>
      <c r="K94" s="69">
        <v>158764</v>
      </c>
    </row>
    <row r="95" spans="1:11" ht="11.4" x14ac:dyDescent="0.2">
      <c r="A95" s="65" t="str">
        <f>IF(AND(F95='Funding Chart'!$B$12,COUNTIF($C$1:C95,C95)=1),MAX($A$1:A94)+1,"")</f>
        <v/>
      </c>
      <c r="B95" s="66" t="s">
        <v>336</v>
      </c>
      <c r="C95" s="70" t="s">
        <v>396</v>
      </c>
      <c r="D95" s="66" t="s">
        <v>364</v>
      </c>
      <c r="E95" s="66">
        <v>2</v>
      </c>
      <c r="F95" s="66" t="s">
        <v>333</v>
      </c>
      <c r="G95" s="66" t="s">
        <v>671</v>
      </c>
      <c r="H95" s="68" t="s">
        <v>338</v>
      </c>
      <c r="I95" s="68" t="s">
        <v>362</v>
      </c>
      <c r="J95" s="66" t="s">
        <v>349</v>
      </c>
      <c r="K95" s="69">
        <v>108637</v>
      </c>
    </row>
    <row r="96" spans="1:11" ht="11.4" x14ac:dyDescent="0.2">
      <c r="A96" s="65" t="str">
        <f>IF(AND(F96='Funding Chart'!$B$12,COUNTIF($C$1:C96,C96)=1),MAX($A$1:A95)+1,"")</f>
        <v/>
      </c>
      <c r="B96" s="66" t="s">
        <v>336</v>
      </c>
      <c r="C96" s="70" t="s">
        <v>396</v>
      </c>
      <c r="D96" s="66" t="s">
        <v>364</v>
      </c>
      <c r="E96" s="66">
        <v>2</v>
      </c>
      <c r="F96" s="66" t="s">
        <v>333</v>
      </c>
      <c r="G96" s="66" t="s">
        <v>671</v>
      </c>
      <c r="H96" s="68" t="s">
        <v>357</v>
      </c>
      <c r="I96" s="68" t="s">
        <v>358</v>
      </c>
      <c r="J96" s="66" t="s">
        <v>357</v>
      </c>
      <c r="K96" s="69">
        <v>490895</v>
      </c>
    </row>
    <row r="97" spans="1:11" ht="11.4" x14ac:dyDescent="0.2">
      <c r="A97" s="65" t="str">
        <f>IF(AND(F97='Funding Chart'!$B$12,COUNTIF($C$1:C97,C97)=1),MAX($A$1:A96)+1,"")</f>
        <v/>
      </c>
      <c r="B97" s="66" t="s">
        <v>336</v>
      </c>
      <c r="C97" s="70" t="s">
        <v>396</v>
      </c>
      <c r="D97" s="66" t="s">
        <v>364</v>
      </c>
      <c r="E97" s="66">
        <v>2</v>
      </c>
      <c r="F97" s="66" t="s">
        <v>333</v>
      </c>
      <c r="G97" s="66" t="s">
        <v>671</v>
      </c>
      <c r="H97" s="68" t="s">
        <v>80</v>
      </c>
      <c r="I97" s="68" t="s">
        <v>362</v>
      </c>
      <c r="J97" s="66" t="s">
        <v>80</v>
      </c>
      <c r="K97" s="69">
        <v>28784</v>
      </c>
    </row>
    <row r="98" spans="1:11" ht="11.4" x14ac:dyDescent="0.2">
      <c r="A98" s="65" t="str">
        <f>IF(AND(F98='Funding Chart'!$B$12,COUNTIF($C$1:C98,C98)=1),MAX($A$1:A97)+1,"")</f>
        <v/>
      </c>
      <c r="B98" s="66" t="s">
        <v>335</v>
      </c>
      <c r="C98" s="70" t="s">
        <v>396</v>
      </c>
      <c r="D98" s="66" t="s">
        <v>364</v>
      </c>
      <c r="E98" s="66">
        <v>2</v>
      </c>
      <c r="F98" s="66" t="s">
        <v>333</v>
      </c>
      <c r="G98" s="66" t="s">
        <v>671</v>
      </c>
      <c r="H98" s="68" t="s">
        <v>360</v>
      </c>
      <c r="I98" s="68" t="s">
        <v>362</v>
      </c>
      <c r="J98" s="66" t="s">
        <v>360</v>
      </c>
      <c r="K98" s="69">
        <v>644893</v>
      </c>
    </row>
    <row r="99" spans="1:11" ht="11.4" x14ac:dyDescent="0.2">
      <c r="A99" s="65" t="str">
        <f>IF(AND(F99='Funding Chart'!$B$12,COUNTIF($C$1:C99,C99)=1),MAX($A$1:A98)+1,"")</f>
        <v/>
      </c>
      <c r="B99" s="66" t="s">
        <v>336</v>
      </c>
      <c r="C99" s="70" t="s">
        <v>396</v>
      </c>
      <c r="D99" s="66" t="s">
        <v>364</v>
      </c>
      <c r="E99" s="66">
        <v>2</v>
      </c>
      <c r="F99" s="66" t="s">
        <v>333</v>
      </c>
      <c r="G99" s="66" t="s">
        <v>671</v>
      </c>
      <c r="H99" s="68" t="s">
        <v>355</v>
      </c>
      <c r="I99" s="68" t="s">
        <v>354</v>
      </c>
      <c r="J99" s="66" t="s">
        <v>355</v>
      </c>
      <c r="K99" s="69">
        <v>5448.1714285714288</v>
      </c>
    </row>
    <row r="100" spans="1:11" ht="11.4" x14ac:dyDescent="0.2">
      <c r="A100" s="65" t="str">
        <f>IF(AND(F100='Funding Chart'!$B$12,COUNTIF($C$1:C100,C100)=1),MAX($A$1:A99)+1,"")</f>
        <v/>
      </c>
      <c r="B100" s="66" t="s">
        <v>336</v>
      </c>
      <c r="C100" s="70" t="s">
        <v>396</v>
      </c>
      <c r="D100" s="66" t="s">
        <v>364</v>
      </c>
      <c r="E100" s="66">
        <v>2</v>
      </c>
      <c r="F100" s="66" t="s">
        <v>333</v>
      </c>
      <c r="G100" s="66" t="s">
        <v>671</v>
      </c>
      <c r="H100" s="68" t="s">
        <v>351</v>
      </c>
      <c r="I100" s="68" t="s">
        <v>354</v>
      </c>
      <c r="J100" s="66" t="s">
        <v>351</v>
      </c>
      <c r="K100" s="69">
        <v>598349.8666666667</v>
      </c>
    </row>
    <row r="101" spans="1:11" ht="11.4" x14ac:dyDescent="0.2">
      <c r="A101" s="65" t="str">
        <f>IF(AND(F101='Funding Chart'!$B$12,COUNTIF($C$1:C101,C101)=1),MAX($A$1:A100)+1,"")</f>
        <v/>
      </c>
      <c r="B101" s="66" t="s">
        <v>336</v>
      </c>
      <c r="C101" s="70" t="s">
        <v>396</v>
      </c>
      <c r="D101" s="66" t="s">
        <v>364</v>
      </c>
      <c r="E101" s="66">
        <v>2</v>
      </c>
      <c r="F101" s="66" t="s">
        <v>333</v>
      </c>
      <c r="G101" s="66" t="s">
        <v>671</v>
      </c>
      <c r="H101" s="68" t="s">
        <v>25</v>
      </c>
      <c r="I101" s="68" t="s">
        <v>354</v>
      </c>
      <c r="J101" s="66" t="s">
        <v>25</v>
      </c>
      <c r="K101" s="69">
        <v>1569929.2342857143</v>
      </c>
    </row>
    <row r="102" spans="1:11" ht="11.4" x14ac:dyDescent="0.2">
      <c r="A102" s="65" t="str">
        <f>IF(AND(F102='Funding Chart'!$B$12,COUNTIF($C$1:C102,C102)=1),MAX($A$1:A101)+1,"")</f>
        <v/>
      </c>
      <c r="B102" s="66" t="s">
        <v>336</v>
      </c>
      <c r="C102" s="70" t="s">
        <v>396</v>
      </c>
      <c r="D102" s="66" t="s">
        <v>364</v>
      </c>
      <c r="E102" s="66">
        <v>2</v>
      </c>
      <c r="F102" s="66" t="s">
        <v>333</v>
      </c>
      <c r="G102" s="66" t="s">
        <v>671</v>
      </c>
      <c r="H102" s="68" t="s">
        <v>24</v>
      </c>
      <c r="I102" s="68" t="s">
        <v>354</v>
      </c>
      <c r="J102" s="66" t="s">
        <v>24</v>
      </c>
      <c r="K102" s="69">
        <v>69600.651428571437</v>
      </c>
    </row>
    <row r="103" spans="1:11" ht="11.4" x14ac:dyDescent="0.2">
      <c r="A103" s="65" t="str">
        <f>IF(AND(F103='Funding Chart'!$B$12,COUNTIF($C$1:C103,C103)=1),MAX($A$1:A102)+1,"")</f>
        <v/>
      </c>
      <c r="B103" s="66" t="s">
        <v>336</v>
      </c>
      <c r="C103" s="70" t="s">
        <v>396</v>
      </c>
      <c r="D103" s="66" t="s">
        <v>364</v>
      </c>
      <c r="E103" s="66">
        <v>2</v>
      </c>
      <c r="F103" s="66" t="s">
        <v>333</v>
      </c>
      <c r="G103" s="66" t="s">
        <v>671</v>
      </c>
      <c r="H103" s="68" t="s">
        <v>359</v>
      </c>
      <c r="I103" s="68" t="s">
        <v>362</v>
      </c>
      <c r="J103" s="66" t="s">
        <v>359</v>
      </c>
      <c r="K103" s="69">
        <v>101127</v>
      </c>
    </row>
    <row r="104" spans="1:11" ht="13.2" customHeight="1" x14ac:dyDescent="0.2">
      <c r="A104" s="65" t="str">
        <f>IF(AND(F104='Funding Chart'!$B$12,COUNTIF($C$1:C104,C104)=1),MAX($A$1:A103)+1,"")</f>
        <v/>
      </c>
      <c r="B104" s="66" t="s">
        <v>330</v>
      </c>
      <c r="C104" s="70" t="s">
        <v>2</v>
      </c>
      <c r="D104" s="66" t="s">
        <v>364</v>
      </c>
      <c r="E104" s="66">
        <v>2</v>
      </c>
      <c r="F104" s="66" t="s">
        <v>327</v>
      </c>
      <c r="G104" s="66" t="s">
        <v>701</v>
      </c>
      <c r="H104" s="68" t="s">
        <v>331</v>
      </c>
      <c r="I104" s="68" t="s">
        <v>362</v>
      </c>
      <c r="J104" s="66" t="s">
        <v>349</v>
      </c>
      <c r="K104" s="69">
        <v>90000</v>
      </c>
    </row>
    <row r="105" spans="1:11" ht="13.2" customHeight="1" x14ac:dyDescent="0.2">
      <c r="A105" s="65" t="str">
        <f>IF(AND(F105='Funding Chart'!$B$12,COUNTIF($C$1:C105,C105)=1),MAX($A$1:A104)+1,"")</f>
        <v/>
      </c>
      <c r="B105" s="66" t="s">
        <v>330</v>
      </c>
      <c r="C105" s="70" t="s">
        <v>2</v>
      </c>
      <c r="D105" s="66" t="s">
        <v>364</v>
      </c>
      <c r="E105" s="66">
        <v>2</v>
      </c>
      <c r="F105" s="66" t="s">
        <v>327</v>
      </c>
      <c r="G105" s="66" t="s">
        <v>701</v>
      </c>
      <c r="H105" s="68" t="s">
        <v>357</v>
      </c>
      <c r="I105" s="68" t="s">
        <v>358</v>
      </c>
      <c r="J105" s="66" t="s">
        <v>357</v>
      </c>
      <c r="K105" s="69">
        <v>297051</v>
      </c>
    </row>
    <row r="106" spans="1:11" ht="13.2" customHeight="1" x14ac:dyDescent="0.2">
      <c r="A106" s="65" t="str">
        <f>IF(AND(F106='Funding Chart'!$B$12,COUNTIF($C$1:C106,C106)=1),MAX($A$1:A105)+1,"")</f>
        <v/>
      </c>
      <c r="B106" s="66" t="s">
        <v>330</v>
      </c>
      <c r="C106" s="70" t="s">
        <v>2</v>
      </c>
      <c r="D106" s="66" t="s">
        <v>364</v>
      </c>
      <c r="E106" s="66">
        <v>2</v>
      </c>
      <c r="F106" s="66" t="s">
        <v>327</v>
      </c>
      <c r="G106" s="66" t="s">
        <v>701</v>
      </c>
      <c r="H106" s="68" t="s">
        <v>80</v>
      </c>
      <c r="I106" s="68" t="s">
        <v>362</v>
      </c>
      <c r="J106" s="66" t="s">
        <v>80</v>
      </c>
      <c r="K106" s="69">
        <v>0</v>
      </c>
    </row>
    <row r="107" spans="1:11" ht="13.2" customHeight="1" x14ac:dyDescent="0.2">
      <c r="A107" s="65" t="str">
        <f>IF(AND(F107='Funding Chart'!$B$12,COUNTIF($C$1:C107,C107)=1),MAX($A$1:A106)+1,"")</f>
        <v/>
      </c>
      <c r="B107" s="66" t="s">
        <v>330</v>
      </c>
      <c r="C107" s="70" t="s">
        <v>2</v>
      </c>
      <c r="D107" s="66" t="s">
        <v>364</v>
      </c>
      <c r="E107" s="66">
        <v>2</v>
      </c>
      <c r="F107" s="66" t="s">
        <v>327</v>
      </c>
      <c r="G107" s="66" t="s">
        <v>701</v>
      </c>
      <c r="H107" s="68" t="s">
        <v>351</v>
      </c>
      <c r="I107" s="68" t="s">
        <v>354</v>
      </c>
      <c r="J107" s="66" t="s">
        <v>351</v>
      </c>
      <c r="K107" s="69">
        <v>1596663.3131428573</v>
      </c>
    </row>
    <row r="108" spans="1:11" ht="13.2" customHeight="1" x14ac:dyDescent="0.2">
      <c r="A108" s="65" t="str">
        <f>IF(AND(F108='Funding Chart'!$B$12,COUNTIF($C$1:C108,C108)=1),MAX($A$1:A107)+1,"")</f>
        <v/>
      </c>
      <c r="B108" s="66" t="s">
        <v>330</v>
      </c>
      <c r="C108" s="70" t="s">
        <v>2</v>
      </c>
      <c r="D108" s="66" t="s">
        <v>364</v>
      </c>
      <c r="E108" s="66">
        <v>2</v>
      </c>
      <c r="F108" s="66" t="s">
        <v>327</v>
      </c>
      <c r="G108" s="66" t="s">
        <v>701</v>
      </c>
      <c r="H108" s="68" t="s">
        <v>24</v>
      </c>
      <c r="I108" s="68" t="s">
        <v>354</v>
      </c>
      <c r="J108" s="66" t="s">
        <v>24</v>
      </c>
      <c r="K108" s="69">
        <v>260073.0196190477</v>
      </c>
    </row>
    <row r="109" spans="1:11" ht="13.2" customHeight="1" x14ac:dyDescent="0.2">
      <c r="A109" s="65" t="str">
        <f>IF(AND(F109='Funding Chart'!$B$12,COUNTIF($C$1:C109,C109)=1),MAX($A$1:A108)+1,"")</f>
        <v/>
      </c>
      <c r="B109" s="66" t="s">
        <v>328</v>
      </c>
      <c r="C109" s="70" t="s">
        <v>2</v>
      </c>
      <c r="D109" s="66" t="s">
        <v>364</v>
      </c>
      <c r="E109" s="66">
        <v>2</v>
      </c>
      <c r="F109" s="66" t="s">
        <v>327</v>
      </c>
      <c r="G109" s="66" t="s">
        <v>701</v>
      </c>
      <c r="H109" s="68" t="s">
        <v>360</v>
      </c>
      <c r="I109" s="68" t="s">
        <v>362</v>
      </c>
      <c r="J109" s="66" t="s">
        <v>360</v>
      </c>
      <c r="K109" s="69">
        <v>490284</v>
      </c>
    </row>
    <row r="110" spans="1:11" ht="13.2" customHeight="1" x14ac:dyDescent="0.2">
      <c r="A110" s="65" t="str">
        <f>IF(AND(F110='Funding Chart'!$B$12,COUNTIF($C$1:C110,C110)=1),MAX($A$1:A109)+1,"")</f>
        <v/>
      </c>
      <c r="B110" s="66" t="s">
        <v>68</v>
      </c>
      <c r="C110" s="66" t="s">
        <v>3</v>
      </c>
      <c r="D110" s="66" t="s">
        <v>364</v>
      </c>
      <c r="E110" s="66">
        <v>2</v>
      </c>
      <c r="F110" s="66" t="s">
        <v>325</v>
      </c>
      <c r="G110" s="66" t="s">
        <v>324</v>
      </c>
      <c r="H110" s="68" t="s">
        <v>359</v>
      </c>
      <c r="I110" s="68" t="s">
        <v>362</v>
      </c>
      <c r="J110" s="66" t="s">
        <v>359</v>
      </c>
      <c r="K110" s="69">
        <v>187707</v>
      </c>
    </row>
    <row r="111" spans="1:11" ht="13.2" customHeight="1" x14ac:dyDescent="0.2">
      <c r="A111" s="65" t="str">
        <f>IF(AND(F111='Funding Chart'!$B$12,COUNTIF($C$1:C111,C111)=1),MAX($A$1:A110)+1,"")</f>
        <v/>
      </c>
      <c r="B111" s="66" t="s">
        <v>68</v>
      </c>
      <c r="C111" s="70" t="s">
        <v>3</v>
      </c>
      <c r="D111" s="66" t="s">
        <v>364</v>
      </c>
      <c r="E111" s="66">
        <v>2</v>
      </c>
      <c r="F111" s="66" t="s">
        <v>325</v>
      </c>
      <c r="G111" s="66" t="s">
        <v>324</v>
      </c>
      <c r="H111" s="68" t="s">
        <v>326</v>
      </c>
      <c r="I111" s="68" t="s">
        <v>362</v>
      </c>
      <c r="J111" s="66" t="s">
        <v>349</v>
      </c>
      <c r="K111" s="69">
        <v>360344</v>
      </c>
    </row>
    <row r="112" spans="1:11" ht="13.2" customHeight="1" x14ac:dyDescent="0.2">
      <c r="A112" s="65" t="str">
        <f>IF(AND(F112='Funding Chart'!$B$12,COUNTIF($C$1:C112,C112)=1),MAX($A$1:A111)+1,"")</f>
        <v/>
      </c>
      <c r="B112" s="66" t="s">
        <v>68</v>
      </c>
      <c r="C112" s="70" t="s">
        <v>3</v>
      </c>
      <c r="D112" s="66" t="s">
        <v>364</v>
      </c>
      <c r="E112" s="66">
        <v>2</v>
      </c>
      <c r="F112" s="66" t="s">
        <v>325</v>
      </c>
      <c r="G112" s="66" t="s">
        <v>324</v>
      </c>
      <c r="H112" s="68" t="s">
        <v>357</v>
      </c>
      <c r="I112" s="68" t="s">
        <v>358</v>
      </c>
      <c r="J112" s="66" t="s">
        <v>357</v>
      </c>
      <c r="K112" s="69">
        <v>607585</v>
      </c>
    </row>
    <row r="113" spans="1:11" ht="13.2" customHeight="1" x14ac:dyDescent="0.2">
      <c r="A113" s="65" t="str">
        <f>IF(AND(F113='Funding Chart'!$B$12,COUNTIF($C$1:C113,C113)=1),MAX($A$1:A112)+1,"")</f>
        <v/>
      </c>
      <c r="B113" s="66" t="s">
        <v>68</v>
      </c>
      <c r="C113" s="70" t="s">
        <v>3</v>
      </c>
      <c r="D113" s="66" t="s">
        <v>364</v>
      </c>
      <c r="E113" s="66">
        <v>2</v>
      </c>
      <c r="F113" s="66" t="s">
        <v>325</v>
      </c>
      <c r="G113" s="66" t="s">
        <v>324</v>
      </c>
      <c r="H113" s="68" t="s">
        <v>80</v>
      </c>
      <c r="I113" s="68" t="s">
        <v>362</v>
      </c>
      <c r="J113" s="66" t="s">
        <v>80</v>
      </c>
      <c r="K113" s="69">
        <v>99449</v>
      </c>
    </row>
    <row r="114" spans="1:11" ht="13.2" customHeight="1" x14ac:dyDescent="0.2">
      <c r="A114" s="65" t="str">
        <f>IF(AND(F114='Funding Chart'!$B$12,COUNTIF($C$1:C114,C114)=1),MAX($A$1:A113)+1,"")</f>
        <v/>
      </c>
      <c r="B114" s="66" t="s">
        <v>68</v>
      </c>
      <c r="C114" s="70" t="s">
        <v>3</v>
      </c>
      <c r="D114" s="66" t="s">
        <v>364</v>
      </c>
      <c r="E114" s="66">
        <v>2</v>
      </c>
      <c r="F114" s="66" t="s">
        <v>325</v>
      </c>
      <c r="G114" s="66" t="s">
        <v>324</v>
      </c>
      <c r="H114" s="68" t="s">
        <v>355</v>
      </c>
      <c r="I114" s="68" t="s">
        <v>354</v>
      </c>
      <c r="J114" s="66" t="s">
        <v>355</v>
      </c>
      <c r="K114" s="69">
        <v>699915.39428571402</v>
      </c>
    </row>
    <row r="115" spans="1:11" ht="13.2" customHeight="1" x14ac:dyDescent="0.2">
      <c r="A115" s="65" t="str">
        <f>IF(AND(F115='Funding Chart'!$B$12,COUNTIF($C$1:C115,C115)=1),MAX($A$1:A114)+1,"")</f>
        <v/>
      </c>
      <c r="B115" s="66" t="s">
        <v>68</v>
      </c>
      <c r="C115" s="70" t="s">
        <v>3</v>
      </c>
      <c r="D115" s="66" t="s">
        <v>364</v>
      </c>
      <c r="E115" s="66">
        <v>2</v>
      </c>
      <c r="F115" s="66" t="s">
        <v>325</v>
      </c>
      <c r="G115" s="66" t="s">
        <v>324</v>
      </c>
      <c r="H115" s="68" t="s">
        <v>351</v>
      </c>
      <c r="I115" s="68" t="s">
        <v>354</v>
      </c>
      <c r="J115" s="66" t="s">
        <v>351</v>
      </c>
      <c r="K115" s="69">
        <v>9947708.8571428563</v>
      </c>
    </row>
    <row r="116" spans="1:11" ht="13.2" customHeight="1" x14ac:dyDescent="0.2">
      <c r="A116" s="65" t="str">
        <f>IF(AND(F116='Funding Chart'!$B$12,COUNTIF($C$1:C116,C116)=1),MAX($A$1:A115)+1,"")</f>
        <v/>
      </c>
      <c r="B116" s="66" t="s">
        <v>68</v>
      </c>
      <c r="C116" s="70" t="s">
        <v>3</v>
      </c>
      <c r="D116" s="66" t="s">
        <v>364</v>
      </c>
      <c r="E116" s="66">
        <v>2</v>
      </c>
      <c r="F116" s="66" t="s">
        <v>325</v>
      </c>
      <c r="G116" s="66" t="s">
        <v>324</v>
      </c>
      <c r="H116" s="68" t="s">
        <v>24</v>
      </c>
      <c r="I116" s="68" t="s">
        <v>354</v>
      </c>
      <c r="J116" s="66" t="s">
        <v>24</v>
      </c>
      <c r="K116" s="69">
        <v>636279.34190476197</v>
      </c>
    </row>
    <row r="117" spans="1:11" ht="13.2" customHeight="1" x14ac:dyDescent="0.2">
      <c r="A117" s="65" t="str">
        <f>IF(AND(F117='Funding Chart'!$B$12,COUNTIF($C$1:C117,C117)=1),MAX($A$1:A116)+1,"")</f>
        <v/>
      </c>
      <c r="B117" s="66" t="s">
        <v>150</v>
      </c>
      <c r="C117" s="70" t="s">
        <v>3</v>
      </c>
      <c r="D117" s="66" t="s">
        <v>364</v>
      </c>
      <c r="E117" s="66">
        <v>2</v>
      </c>
      <c r="F117" s="66" t="s">
        <v>325</v>
      </c>
      <c r="G117" s="66" t="s">
        <v>324</v>
      </c>
      <c r="H117" s="68" t="s">
        <v>360</v>
      </c>
      <c r="I117" s="68" t="s">
        <v>362</v>
      </c>
      <c r="J117" s="66" t="s">
        <v>360</v>
      </c>
      <c r="K117" s="69">
        <v>806109</v>
      </c>
    </row>
    <row r="118" spans="1:11" ht="13.2" customHeight="1" x14ac:dyDescent="0.2">
      <c r="A118" s="65" t="str">
        <f>IF(AND(F118='Funding Chart'!$B$12,COUNTIF($C$1:C118,C118)=1),MAX($A$1:A117)+1,"")</f>
        <v/>
      </c>
      <c r="B118" s="66" t="s">
        <v>73</v>
      </c>
      <c r="C118" s="70" t="s">
        <v>52</v>
      </c>
      <c r="D118" s="66" t="s">
        <v>364</v>
      </c>
      <c r="E118" s="66">
        <v>2</v>
      </c>
      <c r="F118" s="66" t="s">
        <v>322</v>
      </c>
      <c r="G118" s="66" t="s">
        <v>321</v>
      </c>
      <c r="H118" s="68" t="s">
        <v>360</v>
      </c>
      <c r="I118" s="68" t="s">
        <v>362</v>
      </c>
      <c r="J118" s="66" t="s">
        <v>360</v>
      </c>
      <c r="K118" s="69">
        <v>747625</v>
      </c>
    </row>
    <row r="119" spans="1:11" ht="13.2" customHeight="1" x14ac:dyDescent="0.2">
      <c r="A119" s="65" t="str">
        <f>IF(AND(F119='Funding Chart'!$B$12,COUNTIF($C$1:C119,C119)=1),MAX($A$1:A118)+1,"")</f>
        <v/>
      </c>
      <c r="B119" s="66" t="s">
        <v>74</v>
      </c>
      <c r="C119" s="70" t="s">
        <v>52</v>
      </c>
      <c r="D119" s="66" t="s">
        <v>364</v>
      </c>
      <c r="E119" s="66">
        <v>2</v>
      </c>
      <c r="F119" s="66" t="s">
        <v>322</v>
      </c>
      <c r="G119" s="66" t="s">
        <v>321</v>
      </c>
      <c r="H119" s="68" t="s">
        <v>323</v>
      </c>
      <c r="I119" s="68" t="s">
        <v>362</v>
      </c>
      <c r="J119" s="66" t="s">
        <v>349</v>
      </c>
      <c r="K119" s="69">
        <v>211650</v>
      </c>
    </row>
    <row r="120" spans="1:11" ht="13.2" customHeight="1" x14ac:dyDescent="0.2">
      <c r="A120" s="65" t="str">
        <f>IF(AND(F120='Funding Chart'!$B$12,COUNTIF($C$1:C120,C120)=1),MAX($A$1:A119)+1,"")</f>
        <v/>
      </c>
      <c r="B120" s="66" t="s">
        <v>74</v>
      </c>
      <c r="C120" s="70" t="s">
        <v>52</v>
      </c>
      <c r="D120" s="66" t="s">
        <v>364</v>
      </c>
      <c r="E120" s="66">
        <v>2</v>
      </c>
      <c r="F120" s="66" t="s">
        <v>322</v>
      </c>
      <c r="G120" s="66" t="s">
        <v>321</v>
      </c>
      <c r="H120" s="68" t="s">
        <v>357</v>
      </c>
      <c r="I120" s="68" t="s">
        <v>358</v>
      </c>
      <c r="J120" s="66" t="s">
        <v>357</v>
      </c>
      <c r="K120" s="69">
        <v>518438</v>
      </c>
    </row>
    <row r="121" spans="1:11" ht="13.2" customHeight="1" x14ac:dyDescent="0.2">
      <c r="A121" s="65" t="str">
        <f>IF(AND(F121='Funding Chart'!$B$12,COUNTIF($C$1:C121,C121)=1),MAX($A$1:A120)+1,"")</f>
        <v/>
      </c>
      <c r="B121" s="66" t="s">
        <v>74</v>
      </c>
      <c r="C121" s="70" t="s">
        <v>52</v>
      </c>
      <c r="D121" s="66" t="s">
        <v>364</v>
      </c>
      <c r="E121" s="66">
        <v>2</v>
      </c>
      <c r="F121" s="66" t="s">
        <v>322</v>
      </c>
      <c r="G121" s="66" t="s">
        <v>321</v>
      </c>
      <c r="H121" s="68" t="s">
        <v>80</v>
      </c>
      <c r="I121" s="68" t="s">
        <v>362</v>
      </c>
      <c r="J121" s="66" t="s">
        <v>80</v>
      </c>
      <c r="K121" s="69">
        <v>0</v>
      </c>
    </row>
    <row r="122" spans="1:11" ht="13.2" customHeight="1" x14ac:dyDescent="0.2">
      <c r="A122" s="65" t="str">
        <f>IF(AND(F122='Funding Chart'!$B$12,COUNTIF($C$1:C122,C122)=1),MAX($A$1:A121)+1,"")</f>
        <v/>
      </c>
      <c r="B122" s="66" t="s">
        <v>74</v>
      </c>
      <c r="C122" s="70" t="s">
        <v>52</v>
      </c>
      <c r="D122" s="66" t="s">
        <v>364</v>
      </c>
      <c r="E122" s="66">
        <v>2</v>
      </c>
      <c r="F122" s="66" t="s">
        <v>322</v>
      </c>
      <c r="G122" s="66" t="s">
        <v>321</v>
      </c>
      <c r="H122" s="68" t="s">
        <v>351</v>
      </c>
      <c r="I122" s="68" t="s">
        <v>354</v>
      </c>
      <c r="J122" s="66" t="s">
        <v>351</v>
      </c>
      <c r="K122" s="69">
        <v>4823360.8</v>
      </c>
    </row>
    <row r="123" spans="1:11" ht="13.2" customHeight="1" x14ac:dyDescent="0.2">
      <c r="A123" s="65" t="str">
        <f>IF(AND(F123='Funding Chart'!$B$12,COUNTIF($C$1:C123,C123)=1),MAX($A$1:A122)+1,"")</f>
        <v/>
      </c>
      <c r="B123" s="66" t="s">
        <v>74</v>
      </c>
      <c r="C123" s="70" t="s">
        <v>52</v>
      </c>
      <c r="D123" s="66" t="s">
        <v>364</v>
      </c>
      <c r="E123" s="66">
        <v>2</v>
      </c>
      <c r="F123" s="66" t="s">
        <v>322</v>
      </c>
      <c r="G123" s="66" t="s">
        <v>321</v>
      </c>
      <c r="H123" s="68" t="s">
        <v>25</v>
      </c>
      <c r="I123" s="68" t="s">
        <v>354</v>
      </c>
      <c r="J123" s="66" t="s">
        <v>25</v>
      </c>
      <c r="K123" s="69">
        <v>220737.48266666665</v>
      </c>
    </row>
    <row r="124" spans="1:11" ht="13.2" customHeight="1" x14ac:dyDescent="0.2">
      <c r="A124" s="65" t="str">
        <f>IF(AND(F124='Funding Chart'!$B$12,COUNTIF($C$1:C124,C124)=1),MAX($A$1:A123)+1,"")</f>
        <v/>
      </c>
      <c r="B124" s="66" t="s">
        <v>74</v>
      </c>
      <c r="C124" s="70" t="s">
        <v>52</v>
      </c>
      <c r="D124" s="66" t="s">
        <v>364</v>
      </c>
      <c r="E124" s="66">
        <v>2</v>
      </c>
      <c r="F124" s="66" t="s">
        <v>322</v>
      </c>
      <c r="G124" s="66" t="s">
        <v>321</v>
      </c>
      <c r="H124" s="68" t="s">
        <v>24</v>
      </c>
      <c r="I124" s="68" t="s">
        <v>354</v>
      </c>
      <c r="J124" s="66" t="s">
        <v>24</v>
      </c>
      <c r="K124" s="69">
        <v>1412123.4986666667</v>
      </c>
    </row>
    <row r="125" spans="1:11" ht="11.4" x14ac:dyDescent="0.2">
      <c r="A125" s="65" t="str">
        <f>IF(AND(F125='Funding Chart'!$B$12,COUNTIF($C$1:C125,C125)=1),MAX($A$1:A124)+1,"")</f>
        <v/>
      </c>
      <c r="B125" s="66" t="s">
        <v>64</v>
      </c>
      <c r="C125" s="70" t="s">
        <v>4</v>
      </c>
      <c r="D125" s="66" t="s">
        <v>364</v>
      </c>
      <c r="E125" s="66">
        <v>2</v>
      </c>
      <c r="F125" s="66" t="s">
        <v>319</v>
      </c>
      <c r="G125" s="66" t="s">
        <v>318</v>
      </c>
      <c r="H125" s="68" t="s">
        <v>320</v>
      </c>
      <c r="I125" s="68" t="s">
        <v>362</v>
      </c>
      <c r="J125" s="66" t="s">
        <v>349</v>
      </c>
      <c r="K125" s="69">
        <v>155537</v>
      </c>
    </row>
    <row r="126" spans="1:11" ht="11.4" x14ac:dyDescent="0.2">
      <c r="A126" s="65" t="str">
        <f>IF(AND(F126='Funding Chart'!$B$12,COUNTIF($C$1:C126,C126)=1),MAX($A$1:A125)+1,"")</f>
        <v/>
      </c>
      <c r="B126" s="66" t="s">
        <v>64</v>
      </c>
      <c r="C126" s="70" t="s">
        <v>4</v>
      </c>
      <c r="D126" s="66" t="s">
        <v>364</v>
      </c>
      <c r="E126" s="66">
        <v>2</v>
      </c>
      <c r="F126" s="66" t="s">
        <v>319</v>
      </c>
      <c r="G126" s="66" t="s">
        <v>318</v>
      </c>
      <c r="H126" s="68" t="s">
        <v>357</v>
      </c>
      <c r="I126" s="68" t="s">
        <v>358</v>
      </c>
      <c r="J126" s="66" t="s">
        <v>357</v>
      </c>
      <c r="K126" s="69">
        <v>521972</v>
      </c>
    </row>
    <row r="127" spans="1:11" ht="13.2" customHeight="1" x14ac:dyDescent="0.2">
      <c r="A127" s="65" t="str">
        <f>IF(AND(F127='Funding Chart'!$B$12,COUNTIF($C$1:C127,C127)=1),MAX($A$1:A126)+1,"")</f>
        <v/>
      </c>
      <c r="B127" s="66" t="s">
        <v>64</v>
      </c>
      <c r="C127" s="70" t="s">
        <v>4</v>
      </c>
      <c r="D127" s="66" t="s">
        <v>364</v>
      </c>
      <c r="E127" s="66">
        <v>2</v>
      </c>
      <c r="F127" s="66" t="s">
        <v>319</v>
      </c>
      <c r="G127" s="66" t="s">
        <v>318</v>
      </c>
      <c r="H127" s="68" t="s">
        <v>80</v>
      </c>
      <c r="I127" s="68" t="s">
        <v>362</v>
      </c>
      <c r="J127" s="66" t="s">
        <v>80</v>
      </c>
      <c r="K127" s="69">
        <v>22262</v>
      </c>
    </row>
    <row r="128" spans="1:11" ht="13.2" customHeight="1" x14ac:dyDescent="0.2">
      <c r="A128" s="65" t="str">
        <f>IF(AND(F128='Funding Chart'!$B$12,COUNTIF($C$1:C128,C128)=1),MAX($A$1:A127)+1,"")</f>
        <v/>
      </c>
      <c r="B128" s="66" t="s">
        <v>64</v>
      </c>
      <c r="C128" s="70" t="s">
        <v>4</v>
      </c>
      <c r="D128" s="66" t="s">
        <v>364</v>
      </c>
      <c r="E128" s="66">
        <v>2</v>
      </c>
      <c r="F128" s="66" t="s">
        <v>319</v>
      </c>
      <c r="G128" s="66" t="s">
        <v>318</v>
      </c>
      <c r="H128" s="68" t="s">
        <v>351</v>
      </c>
      <c r="I128" s="68" t="s">
        <v>354</v>
      </c>
      <c r="J128" s="66" t="s">
        <v>351</v>
      </c>
      <c r="K128" s="69">
        <v>2957315.2984761894</v>
      </c>
    </row>
    <row r="129" spans="1:11" ht="13.2" customHeight="1" x14ac:dyDescent="0.2">
      <c r="A129" s="65" t="str">
        <f>IF(AND(F129='Funding Chart'!$B$12,COUNTIF($C$1:C129,C129)=1),MAX($A$1:A128)+1,"")</f>
        <v/>
      </c>
      <c r="B129" s="66" t="s">
        <v>64</v>
      </c>
      <c r="C129" s="70" t="s">
        <v>4</v>
      </c>
      <c r="D129" s="66" t="s">
        <v>364</v>
      </c>
      <c r="E129" s="66">
        <v>2</v>
      </c>
      <c r="F129" s="66" t="s">
        <v>319</v>
      </c>
      <c r="G129" s="66" t="s">
        <v>318</v>
      </c>
      <c r="H129" s="68" t="s">
        <v>25</v>
      </c>
      <c r="I129" s="68" t="s">
        <v>354</v>
      </c>
      <c r="J129" s="66" t="s">
        <v>25</v>
      </c>
      <c r="K129" s="69">
        <v>513602.28057142848</v>
      </c>
    </row>
    <row r="130" spans="1:11" ht="13.2" customHeight="1" x14ac:dyDescent="0.2">
      <c r="A130" s="65" t="str">
        <f>IF(AND(F130='Funding Chart'!$B$12,COUNTIF($C$1:C130,C130)=1),MAX($A$1:A129)+1,"")</f>
        <v/>
      </c>
      <c r="B130" s="66" t="s">
        <v>64</v>
      </c>
      <c r="C130" s="70" t="s">
        <v>4</v>
      </c>
      <c r="D130" s="66" t="s">
        <v>364</v>
      </c>
      <c r="E130" s="66">
        <v>2</v>
      </c>
      <c r="F130" s="66" t="s">
        <v>319</v>
      </c>
      <c r="G130" s="66" t="s">
        <v>318</v>
      </c>
      <c r="H130" s="68" t="s">
        <v>24</v>
      </c>
      <c r="I130" s="68" t="s">
        <v>354</v>
      </c>
      <c r="J130" s="66" t="s">
        <v>24</v>
      </c>
      <c r="K130" s="69">
        <v>602019.3716190476</v>
      </c>
    </row>
    <row r="131" spans="1:11" ht="13.2" customHeight="1" x14ac:dyDescent="0.2">
      <c r="A131" s="65" t="str">
        <f>IF(AND(F131='Funding Chart'!$B$12,COUNTIF($C$1:C131,C131)=1),MAX($A$1:A130)+1,"")</f>
        <v/>
      </c>
      <c r="B131" s="66" t="s">
        <v>105</v>
      </c>
      <c r="C131" s="70" t="s">
        <v>4</v>
      </c>
      <c r="D131" s="66" t="s">
        <v>364</v>
      </c>
      <c r="E131" s="66">
        <v>2</v>
      </c>
      <c r="F131" s="66" t="s">
        <v>319</v>
      </c>
      <c r="G131" s="66" t="s">
        <v>318</v>
      </c>
      <c r="H131" s="68" t="s">
        <v>360</v>
      </c>
      <c r="I131" s="68" t="s">
        <v>362</v>
      </c>
      <c r="J131" s="66" t="s">
        <v>360</v>
      </c>
      <c r="K131" s="69">
        <v>606627</v>
      </c>
    </row>
    <row r="132" spans="1:11" ht="13.2" customHeight="1" x14ac:dyDescent="0.2">
      <c r="A132" s="65" t="str">
        <f>IF(AND(F132='Funding Chart'!$B$12,COUNTIF($C$1:C132,C132)=1),MAX($A$1:A131)+1,"")</f>
        <v/>
      </c>
      <c r="B132" s="66" t="s">
        <v>68</v>
      </c>
      <c r="C132" s="70" t="s">
        <v>5</v>
      </c>
      <c r="D132" s="66" t="s">
        <v>364</v>
      </c>
      <c r="E132" s="66">
        <v>2</v>
      </c>
      <c r="F132" s="66" t="s">
        <v>315</v>
      </c>
      <c r="G132" s="66" t="s">
        <v>672</v>
      </c>
      <c r="H132" s="68" t="s">
        <v>316</v>
      </c>
      <c r="I132" s="68" t="s">
        <v>362</v>
      </c>
      <c r="J132" s="66" t="s">
        <v>349</v>
      </c>
      <c r="K132" s="69">
        <v>241006</v>
      </c>
    </row>
    <row r="133" spans="1:11" ht="11.4" x14ac:dyDescent="0.2">
      <c r="A133" s="65" t="str">
        <f>IF(AND(F133='Funding Chart'!$B$12,COUNTIF($C$1:C133,C133)=1),MAX($A$1:A132)+1,"")</f>
        <v/>
      </c>
      <c r="B133" s="66" t="s">
        <v>68</v>
      </c>
      <c r="C133" s="70" t="s">
        <v>5</v>
      </c>
      <c r="D133" s="66" t="s">
        <v>364</v>
      </c>
      <c r="E133" s="66">
        <v>2</v>
      </c>
      <c r="F133" s="66" t="s">
        <v>315</v>
      </c>
      <c r="G133" s="66" t="s">
        <v>672</v>
      </c>
      <c r="H133" s="68" t="s">
        <v>357</v>
      </c>
      <c r="I133" s="68" t="s">
        <v>358</v>
      </c>
      <c r="J133" s="66" t="s">
        <v>357</v>
      </c>
      <c r="K133" s="69">
        <v>362467</v>
      </c>
    </row>
    <row r="134" spans="1:11" ht="13.2" customHeight="1" x14ac:dyDescent="0.2">
      <c r="A134" s="65" t="str">
        <f>IF(AND(F134='Funding Chart'!$B$12,COUNTIF($C$1:C134,C134)=1),MAX($A$1:A133)+1,"")</f>
        <v/>
      </c>
      <c r="B134" s="66" t="s">
        <v>68</v>
      </c>
      <c r="C134" s="70" t="s">
        <v>5</v>
      </c>
      <c r="D134" s="66" t="s">
        <v>364</v>
      </c>
      <c r="E134" s="66">
        <v>2</v>
      </c>
      <c r="F134" s="66" t="s">
        <v>315</v>
      </c>
      <c r="G134" s="66" t="s">
        <v>672</v>
      </c>
      <c r="H134" s="68" t="s">
        <v>80</v>
      </c>
      <c r="I134" s="68" t="s">
        <v>362</v>
      </c>
      <c r="J134" s="66" t="s">
        <v>80</v>
      </c>
      <c r="K134" s="69">
        <v>54205</v>
      </c>
    </row>
    <row r="135" spans="1:11" ht="13.2" customHeight="1" x14ac:dyDescent="0.2">
      <c r="A135" s="65" t="str">
        <f>IF(AND(F135='Funding Chart'!$B$12,COUNTIF($C$1:C135,C135)=1),MAX($A$1:A134)+1,"")</f>
        <v/>
      </c>
      <c r="B135" s="66" t="s">
        <v>68</v>
      </c>
      <c r="C135" s="70" t="s">
        <v>5</v>
      </c>
      <c r="D135" s="66" t="s">
        <v>364</v>
      </c>
      <c r="E135" s="66">
        <v>2</v>
      </c>
      <c r="F135" s="66" t="s">
        <v>315</v>
      </c>
      <c r="G135" s="66" t="s">
        <v>672</v>
      </c>
      <c r="H135" s="68" t="s">
        <v>355</v>
      </c>
      <c r="I135" s="68" t="s">
        <v>354</v>
      </c>
      <c r="J135" s="66" t="s">
        <v>355</v>
      </c>
      <c r="K135" s="69">
        <v>12504.651428571427</v>
      </c>
    </row>
    <row r="136" spans="1:11" ht="13.2" customHeight="1" x14ac:dyDescent="0.2">
      <c r="A136" s="65" t="str">
        <f>IF(AND(F136='Funding Chart'!$B$12,COUNTIF($C$1:C136,C136)=1),MAX($A$1:A135)+1,"")</f>
        <v/>
      </c>
      <c r="B136" s="66" t="s">
        <v>68</v>
      </c>
      <c r="C136" s="70" t="s">
        <v>5</v>
      </c>
      <c r="D136" s="66" t="s">
        <v>364</v>
      </c>
      <c r="E136" s="66">
        <v>2</v>
      </c>
      <c r="F136" s="66" t="s">
        <v>315</v>
      </c>
      <c r="G136" s="66" t="s">
        <v>672</v>
      </c>
      <c r="H136" s="68" t="s">
        <v>351</v>
      </c>
      <c r="I136" s="68" t="s">
        <v>354</v>
      </c>
      <c r="J136" s="66" t="s">
        <v>351</v>
      </c>
      <c r="K136" s="69">
        <v>5910258.9540952388</v>
      </c>
    </row>
    <row r="137" spans="1:11" ht="13.2" customHeight="1" x14ac:dyDescent="0.2">
      <c r="A137" s="65" t="str">
        <f>IF(AND(F137='Funding Chart'!$B$12,COUNTIF($C$1:C137,C137)=1),MAX($A$1:A136)+1,"")</f>
        <v/>
      </c>
      <c r="B137" s="66" t="s">
        <v>68</v>
      </c>
      <c r="C137" s="70" t="s">
        <v>5</v>
      </c>
      <c r="D137" s="66" t="s">
        <v>364</v>
      </c>
      <c r="E137" s="66">
        <v>2</v>
      </c>
      <c r="F137" s="66" t="s">
        <v>315</v>
      </c>
      <c r="G137" s="66" t="s">
        <v>672</v>
      </c>
      <c r="H137" s="68" t="s">
        <v>24</v>
      </c>
      <c r="I137" s="68" t="s">
        <v>354</v>
      </c>
      <c r="J137" s="66" t="s">
        <v>24</v>
      </c>
      <c r="K137" s="69">
        <v>886530.5809523809</v>
      </c>
    </row>
    <row r="138" spans="1:11" ht="13.2" customHeight="1" x14ac:dyDescent="0.2">
      <c r="A138" s="65" t="str">
        <f>IF(AND(F138='Funding Chart'!$B$12,COUNTIF($C$1:C138,C138)=1),MAX($A$1:A137)+1,"")</f>
        <v/>
      </c>
      <c r="B138" s="66" t="s">
        <v>150</v>
      </c>
      <c r="C138" s="70" t="s">
        <v>5</v>
      </c>
      <c r="D138" s="66" t="s">
        <v>364</v>
      </c>
      <c r="E138" s="66">
        <v>2</v>
      </c>
      <c r="F138" s="66" t="s">
        <v>315</v>
      </c>
      <c r="G138" s="66" t="s">
        <v>672</v>
      </c>
      <c r="H138" s="68" t="s">
        <v>360</v>
      </c>
      <c r="I138" s="68" t="s">
        <v>362</v>
      </c>
      <c r="J138" s="66" t="s">
        <v>360</v>
      </c>
      <c r="K138" s="69">
        <v>450317</v>
      </c>
    </row>
    <row r="139" spans="1:11" ht="13.2" customHeight="1" x14ac:dyDescent="0.2">
      <c r="A139" s="65" t="str">
        <f>IF(AND(F139='Funding Chart'!$B$12,COUNTIF($C$1:C139,C139)=1),MAX($A$1:A138)+1,"")</f>
        <v/>
      </c>
      <c r="B139" s="66" t="s">
        <v>66</v>
      </c>
      <c r="C139" s="70" t="s">
        <v>6</v>
      </c>
      <c r="D139" s="66" t="s">
        <v>364</v>
      </c>
      <c r="E139" s="66">
        <v>2</v>
      </c>
      <c r="F139" s="66" t="s">
        <v>312</v>
      </c>
      <c r="G139" s="66" t="s">
        <v>673</v>
      </c>
      <c r="H139" s="68" t="s">
        <v>314</v>
      </c>
      <c r="I139" s="68" t="s">
        <v>362</v>
      </c>
      <c r="J139" s="66" t="s">
        <v>349</v>
      </c>
      <c r="K139" s="69">
        <v>387822</v>
      </c>
    </row>
    <row r="140" spans="1:11" ht="13.2" customHeight="1" x14ac:dyDescent="0.2">
      <c r="A140" s="65" t="str">
        <f>IF(AND(F140='Funding Chart'!$B$12,COUNTIF($C$1:C140,C140)=1),MAX($A$1:A139)+1,"")</f>
        <v/>
      </c>
      <c r="B140" s="66" t="s">
        <v>66</v>
      </c>
      <c r="C140" s="70" t="s">
        <v>6</v>
      </c>
      <c r="D140" s="66" t="s">
        <v>364</v>
      </c>
      <c r="E140" s="66">
        <v>2</v>
      </c>
      <c r="F140" s="66" t="s">
        <v>312</v>
      </c>
      <c r="G140" s="66" t="s">
        <v>673</v>
      </c>
      <c r="H140" s="68" t="s">
        <v>357</v>
      </c>
      <c r="I140" s="68" t="s">
        <v>358</v>
      </c>
      <c r="J140" s="66" t="s">
        <v>357</v>
      </c>
      <c r="K140" s="69">
        <v>644860</v>
      </c>
    </row>
    <row r="141" spans="1:11" ht="11.4" x14ac:dyDescent="0.2">
      <c r="A141" s="65" t="str">
        <f>IF(AND(F141='Funding Chart'!$B$12,COUNTIF($C$1:C141,C141)=1),MAX($A$1:A140)+1,"")</f>
        <v/>
      </c>
      <c r="B141" s="66" t="s">
        <v>66</v>
      </c>
      <c r="C141" s="70" t="s">
        <v>6</v>
      </c>
      <c r="D141" s="66" t="s">
        <v>364</v>
      </c>
      <c r="E141" s="66">
        <v>2</v>
      </c>
      <c r="F141" s="66" t="s">
        <v>312</v>
      </c>
      <c r="G141" s="66" t="s">
        <v>673</v>
      </c>
      <c r="H141" s="68" t="s">
        <v>80</v>
      </c>
      <c r="I141" s="68" t="s">
        <v>362</v>
      </c>
      <c r="J141" s="66" t="s">
        <v>80</v>
      </c>
      <c r="K141" s="69">
        <v>46528</v>
      </c>
    </row>
    <row r="142" spans="1:11" ht="11.4" x14ac:dyDescent="0.2">
      <c r="A142" s="65" t="str">
        <f>IF(AND(F142='Funding Chart'!$B$12,COUNTIF($C$1:C142,C142)=1),MAX($A$1:A141)+1,"")</f>
        <v/>
      </c>
      <c r="B142" s="66" t="s">
        <v>66</v>
      </c>
      <c r="C142" s="70" t="s">
        <v>6</v>
      </c>
      <c r="D142" s="66" t="s">
        <v>364</v>
      </c>
      <c r="E142" s="66">
        <v>2</v>
      </c>
      <c r="F142" s="66" t="s">
        <v>312</v>
      </c>
      <c r="G142" s="66" t="s">
        <v>673</v>
      </c>
      <c r="H142" s="68" t="s">
        <v>351</v>
      </c>
      <c r="I142" s="68" t="s">
        <v>354</v>
      </c>
      <c r="J142" s="66" t="s">
        <v>351</v>
      </c>
      <c r="K142" s="69">
        <v>5547695.4666666687</v>
      </c>
    </row>
    <row r="143" spans="1:11" ht="13.2" customHeight="1" x14ac:dyDescent="0.2">
      <c r="A143" s="65" t="str">
        <f>IF(AND(F143='Funding Chart'!$B$12,COUNTIF($C$1:C143,C143)=1),MAX($A$1:A142)+1,"")</f>
        <v/>
      </c>
      <c r="B143" s="66" t="s">
        <v>66</v>
      </c>
      <c r="C143" s="70" t="s">
        <v>6</v>
      </c>
      <c r="D143" s="66" t="s">
        <v>364</v>
      </c>
      <c r="E143" s="66">
        <v>2</v>
      </c>
      <c r="F143" s="66" t="s">
        <v>312</v>
      </c>
      <c r="G143" s="66" t="s">
        <v>673</v>
      </c>
      <c r="H143" s="68" t="s">
        <v>25</v>
      </c>
      <c r="I143" s="68" t="s">
        <v>354</v>
      </c>
      <c r="J143" s="66" t="s">
        <v>25</v>
      </c>
      <c r="K143" s="69">
        <v>531857.65295238094</v>
      </c>
    </row>
    <row r="144" spans="1:11" ht="13.2" customHeight="1" x14ac:dyDescent="0.2">
      <c r="A144" s="65" t="str">
        <f>IF(AND(F144='Funding Chart'!$B$12,COUNTIF($C$1:C144,C144)=1),MAX($A$1:A143)+1,"")</f>
        <v/>
      </c>
      <c r="B144" s="66" t="s">
        <v>66</v>
      </c>
      <c r="C144" s="70" t="s">
        <v>6</v>
      </c>
      <c r="D144" s="66" t="s">
        <v>364</v>
      </c>
      <c r="E144" s="66">
        <v>2</v>
      </c>
      <c r="F144" s="66" t="s">
        <v>312</v>
      </c>
      <c r="G144" s="66" t="s">
        <v>673</v>
      </c>
      <c r="H144" s="68" t="s">
        <v>24</v>
      </c>
      <c r="I144" s="68" t="s">
        <v>354</v>
      </c>
      <c r="J144" s="66" t="s">
        <v>24</v>
      </c>
      <c r="K144" s="69">
        <v>2712400.0026666662</v>
      </c>
    </row>
    <row r="145" spans="1:11" ht="13.2" customHeight="1" x14ac:dyDescent="0.2">
      <c r="A145" s="65" t="str">
        <f>IF(AND(F145='Funding Chart'!$B$12,COUNTIF($C$1:C145,C145)=1),MAX($A$1:A144)+1,"")</f>
        <v/>
      </c>
      <c r="B145" s="66" t="s">
        <v>118</v>
      </c>
      <c r="C145" s="70" t="s">
        <v>6</v>
      </c>
      <c r="D145" s="66" t="s">
        <v>364</v>
      </c>
      <c r="E145" s="66">
        <v>2</v>
      </c>
      <c r="F145" s="66" t="s">
        <v>312</v>
      </c>
      <c r="G145" s="66" t="s">
        <v>673</v>
      </c>
      <c r="H145" s="68" t="s">
        <v>360</v>
      </c>
      <c r="I145" s="68" t="s">
        <v>362</v>
      </c>
      <c r="J145" s="66" t="s">
        <v>360</v>
      </c>
      <c r="K145" s="69">
        <v>1079195</v>
      </c>
    </row>
    <row r="146" spans="1:11" ht="13.2" customHeight="1" x14ac:dyDescent="0.2">
      <c r="A146" s="65" t="str">
        <f>IF(AND(F146='Funding Chart'!$B$12,COUNTIF($C$1:C146,C146)=1),MAX($A$1:A145)+1,"")</f>
        <v/>
      </c>
      <c r="B146" s="66" t="s">
        <v>66</v>
      </c>
      <c r="C146" s="66" t="s">
        <v>6</v>
      </c>
      <c r="D146" s="66" t="s">
        <v>364</v>
      </c>
      <c r="E146" s="66">
        <v>2</v>
      </c>
      <c r="F146" s="66" t="s">
        <v>312</v>
      </c>
      <c r="G146" s="66" t="s">
        <v>673</v>
      </c>
      <c r="H146" s="68" t="s">
        <v>359</v>
      </c>
      <c r="I146" s="68" t="s">
        <v>362</v>
      </c>
      <c r="J146" s="66" t="s">
        <v>359</v>
      </c>
      <c r="K146" s="69">
        <v>64871</v>
      </c>
    </row>
    <row r="147" spans="1:11" ht="13.2" customHeight="1" x14ac:dyDescent="0.2">
      <c r="A147" s="65" t="str">
        <f>IF(AND(F147='Funding Chart'!$B$12,COUNTIF($C$1:C147,C147)=1),MAX($A$1:A146)+1,"")</f>
        <v/>
      </c>
      <c r="B147" s="66" t="s">
        <v>68</v>
      </c>
      <c r="C147" s="70" t="s">
        <v>7</v>
      </c>
      <c r="D147" s="66" t="s">
        <v>364</v>
      </c>
      <c r="E147" s="66">
        <v>2</v>
      </c>
      <c r="F147" s="66" t="s">
        <v>310</v>
      </c>
      <c r="G147" s="66" t="s">
        <v>311</v>
      </c>
      <c r="H147" s="68" t="s">
        <v>309</v>
      </c>
      <c r="I147" s="68" t="s">
        <v>362</v>
      </c>
      <c r="J147" s="66" t="s">
        <v>349</v>
      </c>
      <c r="K147" s="69">
        <v>92530</v>
      </c>
    </row>
    <row r="148" spans="1:11" ht="13.2" customHeight="1" x14ac:dyDescent="0.2">
      <c r="A148" s="65" t="str">
        <f>IF(AND(F148='Funding Chart'!$B$12,COUNTIF($C$1:C148,C148)=1),MAX($A$1:A147)+1,"")</f>
        <v/>
      </c>
      <c r="B148" s="66" t="s">
        <v>68</v>
      </c>
      <c r="C148" s="70" t="s">
        <v>7</v>
      </c>
      <c r="D148" s="66" t="s">
        <v>364</v>
      </c>
      <c r="E148" s="66">
        <v>2</v>
      </c>
      <c r="F148" s="66" t="s">
        <v>310</v>
      </c>
      <c r="G148" s="66" t="s">
        <v>311</v>
      </c>
      <c r="H148" s="68" t="s">
        <v>357</v>
      </c>
      <c r="I148" s="68" t="s">
        <v>358</v>
      </c>
      <c r="J148" s="66" t="s">
        <v>357</v>
      </c>
      <c r="K148" s="69">
        <v>549217</v>
      </c>
    </row>
    <row r="149" spans="1:11" ht="11.4" x14ac:dyDescent="0.2">
      <c r="A149" s="65" t="str">
        <f>IF(AND(F149='Funding Chart'!$B$12,COUNTIF($C$1:C149,C149)=1),MAX($A$1:A148)+1,"")</f>
        <v/>
      </c>
      <c r="B149" s="66" t="s">
        <v>68</v>
      </c>
      <c r="C149" s="70" t="s">
        <v>7</v>
      </c>
      <c r="D149" s="66" t="s">
        <v>364</v>
      </c>
      <c r="E149" s="66">
        <v>2</v>
      </c>
      <c r="F149" s="66" t="s">
        <v>310</v>
      </c>
      <c r="G149" s="66" t="s">
        <v>311</v>
      </c>
      <c r="H149" s="68" t="s">
        <v>80</v>
      </c>
      <c r="I149" s="68" t="s">
        <v>362</v>
      </c>
      <c r="J149" s="66" t="s">
        <v>80</v>
      </c>
      <c r="K149" s="69">
        <v>2645</v>
      </c>
    </row>
    <row r="150" spans="1:11" ht="11.4" x14ac:dyDescent="0.2">
      <c r="A150" s="65" t="str">
        <f>IF(AND(F150='Funding Chart'!$B$12,COUNTIF($C$1:C150,C150)=1),MAX($A$1:A149)+1,"")</f>
        <v/>
      </c>
      <c r="B150" s="66" t="s">
        <v>68</v>
      </c>
      <c r="C150" s="70" t="s">
        <v>7</v>
      </c>
      <c r="D150" s="66" t="s">
        <v>364</v>
      </c>
      <c r="E150" s="66">
        <v>2</v>
      </c>
      <c r="F150" s="66" t="s">
        <v>310</v>
      </c>
      <c r="G150" s="66" t="s">
        <v>311</v>
      </c>
      <c r="H150" s="68" t="s">
        <v>351</v>
      </c>
      <c r="I150" s="68" t="s">
        <v>354</v>
      </c>
      <c r="J150" s="66" t="s">
        <v>351</v>
      </c>
      <c r="K150" s="69">
        <v>2516022</v>
      </c>
    </row>
    <row r="151" spans="1:11" ht="11.4" x14ac:dyDescent="0.2">
      <c r="A151" s="65" t="str">
        <f>IF(AND(F151='Funding Chart'!$B$12,COUNTIF($C$1:C151,C151)=1),MAX($A$1:A150)+1,"")</f>
        <v/>
      </c>
      <c r="B151" s="66" t="s">
        <v>68</v>
      </c>
      <c r="C151" s="70" t="s">
        <v>7</v>
      </c>
      <c r="D151" s="66" t="s">
        <v>364</v>
      </c>
      <c r="E151" s="66">
        <v>2</v>
      </c>
      <c r="F151" s="66" t="s">
        <v>310</v>
      </c>
      <c r="G151" s="66" t="s">
        <v>311</v>
      </c>
      <c r="H151" s="68" t="s">
        <v>24</v>
      </c>
      <c r="I151" s="68" t="s">
        <v>354</v>
      </c>
      <c r="J151" s="66" t="s">
        <v>24</v>
      </c>
      <c r="K151" s="69">
        <v>15960.746666666666</v>
      </c>
    </row>
    <row r="152" spans="1:11" ht="11.4" x14ac:dyDescent="0.2">
      <c r="A152" s="65" t="str">
        <f>IF(AND(F152='Funding Chart'!$B$12,COUNTIF($C$1:C152,C152)=1),MAX($A$1:A151)+1,"")</f>
        <v/>
      </c>
      <c r="B152" s="66" t="s">
        <v>304</v>
      </c>
      <c r="C152" s="70" t="s">
        <v>8</v>
      </c>
      <c r="D152" s="66" t="s">
        <v>364</v>
      </c>
      <c r="E152" s="66">
        <v>2</v>
      </c>
      <c r="F152" s="66" t="s">
        <v>304</v>
      </c>
      <c r="G152" s="66" t="s">
        <v>675</v>
      </c>
      <c r="H152" s="68" t="s">
        <v>307</v>
      </c>
      <c r="I152" s="68" t="s">
        <v>362</v>
      </c>
      <c r="J152" s="66" t="s">
        <v>349</v>
      </c>
      <c r="K152" s="69">
        <v>270000</v>
      </c>
    </row>
    <row r="153" spans="1:11" ht="11.4" x14ac:dyDescent="0.2">
      <c r="A153" s="65" t="str">
        <f>IF(AND(F153='Funding Chart'!$B$12,COUNTIF($C$1:C153,C153)=1),MAX($A$1:A152)+1,"")</f>
        <v/>
      </c>
      <c r="B153" s="66" t="s">
        <v>304</v>
      </c>
      <c r="C153" s="70" t="s">
        <v>8</v>
      </c>
      <c r="D153" s="66" t="s">
        <v>364</v>
      </c>
      <c r="E153" s="66">
        <v>2</v>
      </c>
      <c r="F153" s="66" t="s">
        <v>304</v>
      </c>
      <c r="G153" s="66" t="s">
        <v>675</v>
      </c>
      <c r="H153" s="68" t="s">
        <v>357</v>
      </c>
      <c r="I153" s="68" t="s">
        <v>358</v>
      </c>
      <c r="J153" s="66" t="s">
        <v>357</v>
      </c>
      <c r="K153" s="69">
        <v>796131</v>
      </c>
    </row>
    <row r="154" spans="1:11" ht="11.4" x14ac:dyDescent="0.2">
      <c r="A154" s="65" t="str">
        <f>IF(AND(F154='Funding Chart'!$B$12,COUNTIF($C$1:C154,C154)=1),MAX($A$1:A153)+1,"")</f>
        <v/>
      </c>
      <c r="B154" s="66" t="s">
        <v>304</v>
      </c>
      <c r="C154" s="70" t="s">
        <v>8</v>
      </c>
      <c r="D154" s="66" t="s">
        <v>364</v>
      </c>
      <c r="E154" s="66">
        <v>2</v>
      </c>
      <c r="F154" s="66" t="s">
        <v>304</v>
      </c>
      <c r="G154" s="66" t="s">
        <v>675</v>
      </c>
      <c r="H154" s="68" t="s">
        <v>80</v>
      </c>
      <c r="I154" s="68" t="s">
        <v>362</v>
      </c>
      <c r="J154" s="66" t="s">
        <v>80</v>
      </c>
      <c r="K154" s="69">
        <v>2542</v>
      </c>
    </row>
    <row r="155" spans="1:11" ht="13.2" customHeight="1" x14ac:dyDescent="0.2">
      <c r="A155" s="65" t="str">
        <f>IF(AND(F155='Funding Chart'!$B$12,COUNTIF($C$1:C155,C155)=1),MAX($A$1:A154)+1,"")</f>
        <v/>
      </c>
      <c r="B155" s="66" t="s">
        <v>304</v>
      </c>
      <c r="C155" s="70" t="s">
        <v>8</v>
      </c>
      <c r="D155" s="66" t="s">
        <v>364</v>
      </c>
      <c r="E155" s="66">
        <v>2</v>
      </c>
      <c r="F155" s="66" t="s">
        <v>304</v>
      </c>
      <c r="G155" s="66" t="s">
        <v>675</v>
      </c>
      <c r="H155" s="68" t="s">
        <v>355</v>
      </c>
      <c r="I155" s="68" t="s">
        <v>354</v>
      </c>
      <c r="J155" s="66" t="s">
        <v>355</v>
      </c>
      <c r="K155" s="69">
        <v>119200.44857142858</v>
      </c>
    </row>
    <row r="156" spans="1:11" ht="13.2" customHeight="1" x14ac:dyDescent="0.2">
      <c r="A156" s="65" t="str">
        <f>IF(AND(F156='Funding Chart'!$B$12,COUNTIF($C$1:C156,C156)=1),MAX($A$1:A155)+1,"")</f>
        <v/>
      </c>
      <c r="B156" s="66" t="s">
        <v>304</v>
      </c>
      <c r="C156" s="70" t="s">
        <v>8</v>
      </c>
      <c r="D156" s="66" t="s">
        <v>364</v>
      </c>
      <c r="E156" s="66">
        <v>2</v>
      </c>
      <c r="F156" s="66" t="s">
        <v>304</v>
      </c>
      <c r="G156" s="66" t="s">
        <v>675</v>
      </c>
      <c r="H156" s="68" t="s">
        <v>351</v>
      </c>
      <c r="I156" s="68" t="s">
        <v>354</v>
      </c>
      <c r="J156" s="66" t="s">
        <v>351</v>
      </c>
      <c r="K156" s="69">
        <v>6675509.2586666672</v>
      </c>
    </row>
    <row r="157" spans="1:11" ht="13.2" customHeight="1" x14ac:dyDescent="0.2">
      <c r="A157" s="65" t="str">
        <f>IF(AND(F157='Funding Chart'!$B$12,COUNTIF($C$1:C157,C157)=1),MAX($A$1:A156)+1,"")</f>
        <v/>
      </c>
      <c r="B157" s="66" t="s">
        <v>304</v>
      </c>
      <c r="C157" s="70" t="s">
        <v>8</v>
      </c>
      <c r="D157" s="66" t="s">
        <v>364</v>
      </c>
      <c r="E157" s="66">
        <v>2</v>
      </c>
      <c r="F157" s="66" t="s">
        <v>304</v>
      </c>
      <c r="G157" s="66" t="s">
        <v>675</v>
      </c>
      <c r="H157" s="68" t="s">
        <v>25</v>
      </c>
      <c r="I157" s="68" t="s">
        <v>354</v>
      </c>
      <c r="J157" s="66" t="s">
        <v>25</v>
      </c>
      <c r="K157" s="69">
        <v>153778.94400000005</v>
      </c>
    </row>
    <row r="158" spans="1:11" ht="13.2" customHeight="1" x14ac:dyDescent="0.2">
      <c r="A158" s="65" t="str">
        <f>IF(AND(F158='Funding Chart'!$B$12,COUNTIF($C$1:C158,C158)=1),MAX($A$1:A157)+1,"")</f>
        <v/>
      </c>
      <c r="B158" s="66" t="s">
        <v>304</v>
      </c>
      <c r="C158" s="70" t="s">
        <v>8</v>
      </c>
      <c r="D158" s="66" t="s">
        <v>364</v>
      </c>
      <c r="E158" s="66">
        <v>2</v>
      </c>
      <c r="F158" s="66" t="s">
        <v>304</v>
      </c>
      <c r="G158" s="66" t="s">
        <v>675</v>
      </c>
      <c r="H158" s="68" t="s">
        <v>24</v>
      </c>
      <c r="I158" s="68" t="s">
        <v>354</v>
      </c>
      <c r="J158" s="66" t="s">
        <v>24</v>
      </c>
      <c r="K158" s="69">
        <v>1442449.8079999997</v>
      </c>
    </row>
    <row r="159" spans="1:11" ht="13.2" customHeight="1" x14ac:dyDescent="0.2">
      <c r="A159" s="65" t="str">
        <f>IF(AND(F159='Funding Chart'!$B$12,COUNTIF($C$1:C159,C159)=1),MAX($A$1:A158)+1,"")</f>
        <v/>
      </c>
      <c r="B159" s="66" t="s">
        <v>305</v>
      </c>
      <c r="C159" s="70" t="s">
        <v>8</v>
      </c>
      <c r="D159" s="66" t="s">
        <v>364</v>
      </c>
      <c r="E159" s="66">
        <v>2</v>
      </c>
      <c r="F159" s="66" t="s">
        <v>304</v>
      </c>
      <c r="G159" s="66" t="s">
        <v>675</v>
      </c>
      <c r="H159" s="68" t="s">
        <v>360</v>
      </c>
      <c r="I159" s="68" t="s">
        <v>362</v>
      </c>
      <c r="J159" s="66" t="s">
        <v>360</v>
      </c>
      <c r="K159" s="69">
        <v>1084889</v>
      </c>
    </row>
    <row r="160" spans="1:11" ht="13.2" customHeight="1" x14ac:dyDescent="0.2">
      <c r="A160" s="65" t="str">
        <f>IF(AND(F160='Funding Chart'!$B$12,COUNTIF($C$1:C160,C160)=1),MAX($A$1:A159)+1,"")</f>
        <v/>
      </c>
      <c r="B160" s="66" t="s">
        <v>65</v>
      </c>
      <c r="C160" s="66" t="s">
        <v>9</v>
      </c>
      <c r="D160" s="66" t="s">
        <v>364</v>
      </c>
      <c r="E160" s="66">
        <v>2</v>
      </c>
      <c r="F160" s="66" t="s">
        <v>53</v>
      </c>
      <c r="G160" s="66" t="s">
        <v>302</v>
      </c>
      <c r="H160" s="68" t="s">
        <v>351</v>
      </c>
      <c r="I160" s="68" t="s">
        <v>354</v>
      </c>
      <c r="J160" s="66" t="s">
        <v>351</v>
      </c>
      <c r="K160" s="69">
        <v>1222641.6857142858</v>
      </c>
    </row>
    <row r="161" spans="1:11" ht="13.2" customHeight="1" x14ac:dyDescent="0.2">
      <c r="A161" s="65" t="str">
        <f>IF(AND(F161='Funding Chart'!$B$12,COUNTIF($C$1:C161,C161)=1),MAX($A$1:A160)+1,"")</f>
        <v/>
      </c>
      <c r="B161" s="66" t="s">
        <v>65</v>
      </c>
      <c r="C161" s="66" t="s">
        <v>9</v>
      </c>
      <c r="D161" s="66" t="s">
        <v>364</v>
      </c>
      <c r="E161" s="66">
        <v>2</v>
      </c>
      <c r="F161" s="66" t="s">
        <v>53</v>
      </c>
      <c r="G161" s="66" t="s">
        <v>302</v>
      </c>
      <c r="H161" s="68" t="s">
        <v>24</v>
      </c>
      <c r="I161" s="68" t="s">
        <v>354</v>
      </c>
      <c r="J161" s="66" t="s">
        <v>24</v>
      </c>
      <c r="K161" s="69">
        <v>24198.874285714286</v>
      </c>
    </row>
    <row r="162" spans="1:11" ht="13.2" customHeight="1" x14ac:dyDescent="0.2">
      <c r="A162" s="65" t="str">
        <f>IF(AND(F162='Funding Chart'!$B$12,COUNTIF($C$1:C162,C162)=1),MAX($A$1:A161)+1,"")</f>
        <v/>
      </c>
      <c r="B162" s="66" t="s">
        <v>65</v>
      </c>
      <c r="C162" s="66" t="s">
        <v>9</v>
      </c>
      <c r="D162" s="66" t="s">
        <v>364</v>
      </c>
      <c r="E162" s="66">
        <v>2</v>
      </c>
      <c r="F162" s="66" t="s">
        <v>53</v>
      </c>
      <c r="G162" s="66" t="s">
        <v>302</v>
      </c>
      <c r="H162" s="68" t="s">
        <v>303</v>
      </c>
      <c r="I162" s="68" t="s">
        <v>362</v>
      </c>
      <c r="J162" s="66" t="s">
        <v>349</v>
      </c>
      <c r="K162" s="69">
        <v>90000</v>
      </c>
    </row>
    <row r="163" spans="1:11" ht="13.2" customHeight="1" x14ac:dyDescent="0.2">
      <c r="A163" s="65" t="str">
        <f>IF(AND(F163='Funding Chart'!$B$12,COUNTIF($C$1:C163,C163)=1),MAX($A$1:A162)+1,"")</f>
        <v/>
      </c>
      <c r="B163" s="66" t="s">
        <v>65</v>
      </c>
      <c r="C163" s="66" t="s">
        <v>9</v>
      </c>
      <c r="D163" s="66" t="s">
        <v>364</v>
      </c>
      <c r="E163" s="66">
        <v>2</v>
      </c>
      <c r="F163" s="66" t="s">
        <v>53</v>
      </c>
      <c r="G163" s="66" t="s">
        <v>302</v>
      </c>
      <c r="H163" s="68" t="s">
        <v>357</v>
      </c>
      <c r="I163" s="68" t="s">
        <v>358</v>
      </c>
      <c r="J163" s="66" t="s">
        <v>357</v>
      </c>
      <c r="K163" s="69">
        <v>180226</v>
      </c>
    </row>
    <row r="164" spans="1:11" ht="13.2" customHeight="1" x14ac:dyDescent="0.2">
      <c r="A164" s="65" t="str">
        <f>IF(AND(F164='Funding Chart'!$B$12,COUNTIF($C$1:C164,C164)=1),MAX($A$1:A163)+1,"")</f>
        <v/>
      </c>
      <c r="B164" s="66" t="s">
        <v>105</v>
      </c>
      <c r="C164" s="66" t="s">
        <v>9</v>
      </c>
      <c r="D164" s="66" t="s">
        <v>364</v>
      </c>
      <c r="E164" s="66">
        <v>2</v>
      </c>
      <c r="F164" s="66" t="s">
        <v>53</v>
      </c>
      <c r="G164" s="66" t="s">
        <v>302</v>
      </c>
      <c r="H164" s="68" t="s">
        <v>360</v>
      </c>
      <c r="I164" s="68" t="s">
        <v>362</v>
      </c>
      <c r="J164" s="66" t="s">
        <v>360</v>
      </c>
      <c r="K164" s="69">
        <v>82088</v>
      </c>
    </row>
    <row r="165" spans="1:11" ht="13.2" customHeight="1" x14ac:dyDescent="0.2">
      <c r="A165" s="65" t="str">
        <f>IF(AND(F165='Funding Chart'!$B$12,COUNTIF($C$1:C165,C165)=1),MAX($A$1:A164)+1,"")</f>
        <v/>
      </c>
      <c r="B165" s="66" t="s">
        <v>65</v>
      </c>
      <c r="C165" s="66" t="s">
        <v>9</v>
      </c>
      <c r="D165" s="66" t="s">
        <v>364</v>
      </c>
      <c r="E165" s="66">
        <v>2</v>
      </c>
      <c r="F165" s="66" t="s">
        <v>53</v>
      </c>
      <c r="G165" s="66" t="s">
        <v>302</v>
      </c>
      <c r="H165" s="68" t="s">
        <v>80</v>
      </c>
      <c r="I165" s="68" t="s">
        <v>362</v>
      </c>
      <c r="J165" s="66" t="s">
        <v>80</v>
      </c>
      <c r="K165" s="69">
        <v>21107</v>
      </c>
    </row>
    <row r="166" spans="1:11" ht="13.2" customHeight="1" x14ac:dyDescent="0.2">
      <c r="A166" s="65" t="str">
        <f>IF(AND(F166='Funding Chart'!$B$12,COUNTIF($C$1:C166,C166)=1),MAX($A$1:A165)+1,"")</f>
        <v/>
      </c>
      <c r="B166" s="66" t="s">
        <v>65</v>
      </c>
      <c r="C166" s="66" t="s">
        <v>9</v>
      </c>
      <c r="D166" s="66" t="s">
        <v>364</v>
      </c>
      <c r="E166" s="66">
        <v>2</v>
      </c>
      <c r="F166" s="66" t="s">
        <v>53</v>
      </c>
      <c r="G166" s="66" t="s">
        <v>302</v>
      </c>
      <c r="H166" s="68" t="s">
        <v>359</v>
      </c>
      <c r="I166" s="68" t="s">
        <v>362</v>
      </c>
      <c r="J166" s="66" t="s">
        <v>359</v>
      </c>
      <c r="K166" s="69">
        <v>91887</v>
      </c>
    </row>
    <row r="167" spans="1:11" ht="13.2" customHeight="1" x14ac:dyDescent="0.2">
      <c r="A167" s="65" t="str">
        <f>IF(AND(F167='Funding Chart'!$B$12,COUNTIF($C$1:C167,C167)=1),MAX($A$1:A166)+1,"")</f>
        <v/>
      </c>
      <c r="B167" s="66" t="s">
        <v>65</v>
      </c>
      <c r="C167" s="70" t="s">
        <v>10</v>
      </c>
      <c r="D167" s="66" t="s">
        <v>364</v>
      </c>
      <c r="E167" s="66">
        <v>2</v>
      </c>
      <c r="F167" s="66" t="s">
        <v>300</v>
      </c>
      <c r="G167" s="66" t="s">
        <v>657</v>
      </c>
      <c r="H167" s="68" t="s">
        <v>301</v>
      </c>
      <c r="I167" s="68" t="s">
        <v>362</v>
      </c>
      <c r="J167" s="66" t="s">
        <v>349</v>
      </c>
      <c r="K167" s="69">
        <v>162194</v>
      </c>
    </row>
    <row r="168" spans="1:11" ht="13.2" customHeight="1" x14ac:dyDescent="0.2">
      <c r="A168" s="65" t="str">
        <f>IF(AND(F168='Funding Chart'!$B$12,COUNTIF($C$1:C168,C168)=1),MAX($A$1:A167)+1,"")</f>
        <v/>
      </c>
      <c r="B168" s="66" t="s">
        <v>65</v>
      </c>
      <c r="C168" s="70" t="s">
        <v>10</v>
      </c>
      <c r="D168" s="66" t="s">
        <v>364</v>
      </c>
      <c r="E168" s="66">
        <v>2</v>
      </c>
      <c r="F168" s="66" t="s">
        <v>300</v>
      </c>
      <c r="G168" s="66" t="s">
        <v>657</v>
      </c>
      <c r="H168" s="68" t="s">
        <v>357</v>
      </c>
      <c r="I168" s="68" t="s">
        <v>358</v>
      </c>
      <c r="J168" s="66" t="s">
        <v>357</v>
      </c>
      <c r="K168" s="69">
        <v>334686</v>
      </c>
    </row>
    <row r="169" spans="1:11" ht="13.2" customHeight="1" x14ac:dyDescent="0.2">
      <c r="A169" s="65" t="str">
        <f>IF(AND(F169='Funding Chart'!$B$12,COUNTIF($C$1:C169,C169)=1),MAX($A$1:A168)+1,"")</f>
        <v/>
      </c>
      <c r="B169" s="66" t="s">
        <v>65</v>
      </c>
      <c r="C169" s="70" t="s">
        <v>10</v>
      </c>
      <c r="D169" s="66" t="s">
        <v>364</v>
      </c>
      <c r="E169" s="66">
        <v>2</v>
      </c>
      <c r="F169" s="66" t="s">
        <v>300</v>
      </c>
      <c r="G169" s="66" t="s">
        <v>657</v>
      </c>
      <c r="H169" s="68" t="s">
        <v>80</v>
      </c>
      <c r="I169" s="68" t="s">
        <v>362</v>
      </c>
      <c r="J169" s="66" t="s">
        <v>80</v>
      </c>
      <c r="K169" s="69">
        <v>100091</v>
      </c>
    </row>
    <row r="170" spans="1:11" ht="13.2" customHeight="1" x14ac:dyDescent="0.2">
      <c r="A170" s="65" t="str">
        <f>IF(AND(F170='Funding Chart'!$B$12,COUNTIF($C$1:C170,C170)=1),MAX($A$1:A169)+1,"")</f>
        <v/>
      </c>
      <c r="B170" s="66" t="s">
        <v>65</v>
      </c>
      <c r="C170" s="70" t="s">
        <v>10</v>
      </c>
      <c r="D170" s="66" t="s">
        <v>364</v>
      </c>
      <c r="E170" s="66">
        <v>2</v>
      </c>
      <c r="F170" s="66" t="s">
        <v>300</v>
      </c>
      <c r="G170" s="66" t="s">
        <v>657</v>
      </c>
      <c r="H170" s="68" t="s">
        <v>351</v>
      </c>
      <c r="I170" s="68" t="s">
        <v>354</v>
      </c>
      <c r="J170" s="66" t="s">
        <v>351</v>
      </c>
      <c r="K170" s="69">
        <v>4071570.064761905</v>
      </c>
    </row>
    <row r="171" spans="1:11" ht="13.2" customHeight="1" x14ac:dyDescent="0.2">
      <c r="A171" s="65" t="str">
        <f>IF(AND(F171='Funding Chart'!$B$12,COUNTIF($C$1:C171,C171)=1),MAX($A$1:A170)+1,"")</f>
        <v/>
      </c>
      <c r="B171" s="66" t="s">
        <v>65</v>
      </c>
      <c r="C171" s="70" t="s">
        <v>10</v>
      </c>
      <c r="D171" s="66" t="s">
        <v>364</v>
      </c>
      <c r="E171" s="66">
        <v>2</v>
      </c>
      <c r="F171" s="66" t="s">
        <v>300</v>
      </c>
      <c r="G171" s="66" t="s">
        <v>657</v>
      </c>
      <c r="H171" s="68" t="s">
        <v>25</v>
      </c>
      <c r="I171" s="68" t="s">
        <v>354</v>
      </c>
      <c r="J171" s="66" t="s">
        <v>25</v>
      </c>
      <c r="K171" s="69">
        <v>67968.556571428577</v>
      </c>
    </row>
    <row r="172" spans="1:11" ht="13.2" customHeight="1" x14ac:dyDescent="0.2">
      <c r="A172" s="65" t="str">
        <f>IF(AND(F172='Funding Chart'!$B$12,COUNTIF($C$1:C172,C172)=1),MAX($A$1:A171)+1,"")</f>
        <v/>
      </c>
      <c r="B172" s="66" t="s">
        <v>65</v>
      </c>
      <c r="C172" s="70" t="s">
        <v>10</v>
      </c>
      <c r="D172" s="66" t="s">
        <v>364</v>
      </c>
      <c r="E172" s="66">
        <v>2</v>
      </c>
      <c r="F172" s="66" t="s">
        <v>300</v>
      </c>
      <c r="G172" s="66" t="s">
        <v>657</v>
      </c>
      <c r="H172" s="68" t="s">
        <v>24</v>
      </c>
      <c r="I172" s="68" t="s">
        <v>354</v>
      </c>
      <c r="J172" s="66" t="s">
        <v>24</v>
      </c>
      <c r="K172" s="69">
        <v>1482989.4276190477</v>
      </c>
    </row>
    <row r="173" spans="1:11" ht="13.2" customHeight="1" x14ac:dyDescent="0.2">
      <c r="A173" s="65" t="str">
        <f>IF(AND(F173='Funding Chart'!$B$12,COUNTIF($C$1:C173,C173)=1),MAX($A$1:A172)+1,"")</f>
        <v/>
      </c>
      <c r="B173" s="66" t="s">
        <v>188</v>
      </c>
      <c r="C173" s="70" t="s">
        <v>10</v>
      </c>
      <c r="D173" s="66" t="s">
        <v>364</v>
      </c>
      <c r="E173" s="66">
        <v>2</v>
      </c>
      <c r="F173" s="66" t="s">
        <v>300</v>
      </c>
      <c r="G173" s="66" t="s">
        <v>657</v>
      </c>
      <c r="H173" s="68" t="s">
        <v>360</v>
      </c>
      <c r="I173" s="68" t="s">
        <v>362</v>
      </c>
      <c r="J173" s="66" t="s">
        <v>360</v>
      </c>
      <c r="K173" s="69">
        <v>317343</v>
      </c>
    </row>
    <row r="174" spans="1:11" ht="13.2" customHeight="1" x14ac:dyDescent="0.2">
      <c r="A174" s="65" t="str">
        <f>IF(AND(F174='Funding Chart'!$B$12,COUNTIF($C$1:C174,C174)=1),MAX($A$1:A173)+1,"")</f>
        <v/>
      </c>
      <c r="B174" s="66" t="s">
        <v>68</v>
      </c>
      <c r="C174" s="70" t="s">
        <v>11</v>
      </c>
      <c r="D174" s="66" t="s">
        <v>364</v>
      </c>
      <c r="E174" s="66">
        <v>2</v>
      </c>
      <c r="F174" s="66" t="s">
        <v>298</v>
      </c>
      <c r="G174" s="66" t="s">
        <v>709</v>
      </c>
      <c r="H174" s="68" t="s">
        <v>299</v>
      </c>
      <c r="I174" s="68" t="s">
        <v>362</v>
      </c>
      <c r="J174" s="66" t="s">
        <v>349</v>
      </c>
      <c r="K174" s="69">
        <v>180122</v>
      </c>
    </row>
    <row r="175" spans="1:11" ht="13.2" customHeight="1" x14ac:dyDescent="0.2">
      <c r="A175" s="65" t="str">
        <f>IF(AND(F175='Funding Chart'!$B$12,COUNTIF($C$1:C175,C175)=1),MAX($A$1:A174)+1,"")</f>
        <v/>
      </c>
      <c r="B175" s="66" t="s">
        <v>68</v>
      </c>
      <c r="C175" s="70" t="s">
        <v>11</v>
      </c>
      <c r="D175" s="66" t="s">
        <v>364</v>
      </c>
      <c r="E175" s="66">
        <v>2</v>
      </c>
      <c r="F175" s="66" t="s">
        <v>298</v>
      </c>
      <c r="G175" s="66" t="s">
        <v>709</v>
      </c>
      <c r="H175" s="68" t="s">
        <v>357</v>
      </c>
      <c r="I175" s="68" t="s">
        <v>358</v>
      </c>
      <c r="J175" s="66" t="s">
        <v>357</v>
      </c>
      <c r="K175" s="69">
        <v>623121</v>
      </c>
    </row>
    <row r="176" spans="1:11" ht="13.2" customHeight="1" x14ac:dyDescent="0.2">
      <c r="A176" s="65" t="str">
        <f>IF(AND(F176='Funding Chart'!$B$12,COUNTIF($C$1:C176,C176)=1),MAX($A$1:A175)+1,"")</f>
        <v/>
      </c>
      <c r="B176" s="66" t="s">
        <v>68</v>
      </c>
      <c r="C176" s="70" t="s">
        <v>11</v>
      </c>
      <c r="D176" s="66" t="s">
        <v>364</v>
      </c>
      <c r="E176" s="66">
        <v>2</v>
      </c>
      <c r="F176" s="66" t="s">
        <v>298</v>
      </c>
      <c r="G176" s="66" t="s">
        <v>709</v>
      </c>
      <c r="H176" s="68" t="s">
        <v>80</v>
      </c>
      <c r="I176" s="68" t="s">
        <v>362</v>
      </c>
      <c r="J176" s="66" t="s">
        <v>80</v>
      </c>
      <c r="K176" s="69">
        <v>0</v>
      </c>
    </row>
    <row r="177" spans="1:11" ht="13.2" customHeight="1" x14ac:dyDescent="0.2">
      <c r="A177" s="65" t="str">
        <f>IF(AND(F177='Funding Chart'!$B$12,COUNTIF($C$1:C177,C177)=1),MAX($A$1:A176)+1,"")</f>
        <v/>
      </c>
      <c r="B177" s="66" t="s">
        <v>68</v>
      </c>
      <c r="C177" s="70" t="s">
        <v>11</v>
      </c>
      <c r="D177" s="66" t="s">
        <v>364</v>
      </c>
      <c r="E177" s="66">
        <v>2</v>
      </c>
      <c r="F177" s="66" t="s">
        <v>298</v>
      </c>
      <c r="G177" s="66" t="s">
        <v>709</v>
      </c>
      <c r="H177" s="68" t="s">
        <v>351</v>
      </c>
      <c r="I177" s="68" t="s">
        <v>354</v>
      </c>
      <c r="J177" s="66" t="s">
        <v>351</v>
      </c>
      <c r="K177" s="69">
        <v>3381370.5760000008</v>
      </c>
    </row>
    <row r="178" spans="1:11" ht="13.2" customHeight="1" x14ac:dyDescent="0.2">
      <c r="A178" s="65" t="str">
        <f>IF(AND(F178='Funding Chart'!$B$12,COUNTIF($C$1:C178,C178)=1),MAX($A$1:A177)+1,"")</f>
        <v/>
      </c>
      <c r="B178" s="66" t="s">
        <v>68</v>
      </c>
      <c r="C178" s="70" t="s">
        <v>11</v>
      </c>
      <c r="D178" s="66" t="s">
        <v>364</v>
      </c>
      <c r="E178" s="66">
        <v>2</v>
      </c>
      <c r="F178" s="66" t="s">
        <v>298</v>
      </c>
      <c r="G178" s="66" t="s">
        <v>709</v>
      </c>
      <c r="H178" s="68" t="s">
        <v>25</v>
      </c>
      <c r="I178" s="68" t="s">
        <v>354</v>
      </c>
      <c r="J178" s="66" t="s">
        <v>25</v>
      </c>
      <c r="K178" s="69">
        <v>230349.55733333336</v>
      </c>
    </row>
    <row r="179" spans="1:11" ht="13.2" customHeight="1" x14ac:dyDescent="0.2">
      <c r="A179" s="65" t="str">
        <f>IF(AND(F179='Funding Chart'!$B$12,COUNTIF($C$1:C179,C179)=1),MAX($A$1:A178)+1,"")</f>
        <v/>
      </c>
      <c r="B179" s="66" t="s">
        <v>68</v>
      </c>
      <c r="C179" s="70" t="s">
        <v>11</v>
      </c>
      <c r="D179" s="66" t="s">
        <v>364</v>
      </c>
      <c r="E179" s="66">
        <v>2</v>
      </c>
      <c r="F179" s="66" t="s">
        <v>298</v>
      </c>
      <c r="G179" s="66" t="s">
        <v>709</v>
      </c>
      <c r="H179" s="68" t="s">
        <v>24</v>
      </c>
      <c r="I179" s="68" t="s">
        <v>354</v>
      </c>
      <c r="J179" s="66" t="s">
        <v>24</v>
      </c>
      <c r="K179" s="69">
        <v>258635.34933333338</v>
      </c>
    </row>
    <row r="180" spans="1:11" ht="13.2" customHeight="1" x14ac:dyDescent="0.2">
      <c r="A180" s="65" t="str">
        <f>IF(AND(F180='Funding Chart'!$B$12,COUNTIF($C$1:C180,C180)=1),MAX($A$1:A179)+1,"")</f>
        <v/>
      </c>
      <c r="B180" s="66" t="s">
        <v>150</v>
      </c>
      <c r="C180" s="70" t="s">
        <v>11</v>
      </c>
      <c r="D180" s="66" t="s">
        <v>364</v>
      </c>
      <c r="E180" s="66">
        <v>2</v>
      </c>
      <c r="F180" s="66" t="s">
        <v>298</v>
      </c>
      <c r="G180" s="66" t="s">
        <v>709</v>
      </c>
      <c r="H180" s="68" t="s">
        <v>360</v>
      </c>
      <c r="I180" s="68" t="s">
        <v>362</v>
      </c>
      <c r="J180" s="66" t="s">
        <v>360</v>
      </c>
      <c r="K180" s="69">
        <v>670199</v>
      </c>
    </row>
    <row r="181" spans="1:11" ht="13.2" customHeight="1" x14ac:dyDescent="0.2">
      <c r="A181" s="65" t="str">
        <f>IF(AND(F181='Funding Chart'!$B$12,COUNTIF($C$1:C181,C181)=1),MAX($A$1:A180)+1,"")</f>
        <v/>
      </c>
      <c r="B181" s="66" t="s">
        <v>297</v>
      </c>
      <c r="C181" s="70" t="s">
        <v>12</v>
      </c>
      <c r="D181" s="66" t="s">
        <v>364</v>
      </c>
      <c r="E181" s="66">
        <v>2</v>
      </c>
      <c r="F181" s="66" t="s">
        <v>294</v>
      </c>
      <c r="G181" s="66" t="s">
        <v>658</v>
      </c>
      <c r="H181" s="68" t="s">
        <v>296</v>
      </c>
      <c r="I181" s="68" t="s">
        <v>362</v>
      </c>
      <c r="J181" s="66" t="s">
        <v>349</v>
      </c>
      <c r="K181" s="69">
        <v>90000</v>
      </c>
    </row>
    <row r="182" spans="1:11" ht="13.2" customHeight="1" x14ac:dyDescent="0.2">
      <c r="A182" s="65" t="str">
        <f>IF(AND(F182='Funding Chart'!$B$12,COUNTIF($C$1:C182,C182)=1),MAX($A$1:A181)+1,"")</f>
        <v/>
      </c>
      <c r="B182" s="66" t="s">
        <v>297</v>
      </c>
      <c r="C182" s="70" t="s">
        <v>12</v>
      </c>
      <c r="D182" s="66" t="s">
        <v>364</v>
      </c>
      <c r="E182" s="66">
        <v>2</v>
      </c>
      <c r="F182" s="66" t="s">
        <v>294</v>
      </c>
      <c r="G182" s="66" t="s">
        <v>658</v>
      </c>
      <c r="H182" s="68" t="s">
        <v>357</v>
      </c>
      <c r="I182" s="68" t="s">
        <v>358</v>
      </c>
      <c r="J182" s="66" t="s">
        <v>357</v>
      </c>
      <c r="K182" s="69">
        <v>82565</v>
      </c>
    </row>
    <row r="183" spans="1:11" ht="13.2" customHeight="1" x14ac:dyDescent="0.2">
      <c r="A183" s="65" t="str">
        <f>IF(AND(F183='Funding Chart'!$B$12,COUNTIF($C$1:C183,C183)=1),MAX($A$1:A182)+1,"")</f>
        <v/>
      </c>
      <c r="B183" s="66" t="s">
        <v>297</v>
      </c>
      <c r="C183" s="70" t="s">
        <v>12</v>
      </c>
      <c r="D183" s="66" t="s">
        <v>364</v>
      </c>
      <c r="E183" s="66">
        <v>2</v>
      </c>
      <c r="F183" s="66" t="s">
        <v>294</v>
      </c>
      <c r="G183" s="66" t="s">
        <v>658</v>
      </c>
      <c r="H183" s="68" t="s">
        <v>80</v>
      </c>
      <c r="I183" s="68" t="s">
        <v>362</v>
      </c>
      <c r="J183" s="66" t="s">
        <v>80</v>
      </c>
      <c r="K183" s="69">
        <v>0</v>
      </c>
    </row>
    <row r="184" spans="1:11" ht="13.2" customHeight="1" x14ac:dyDescent="0.2">
      <c r="A184" s="65" t="str">
        <f>IF(AND(F184='Funding Chart'!$B$12,COUNTIF($C$1:C184,C184)=1),MAX($A$1:A183)+1,"")</f>
        <v/>
      </c>
      <c r="B184" s="66" t="s">
        <v>297</v>
      </c>
      <c r="C184" s="70" t="s">
        <v>12</v>
      </c>
      <c r="D184" s="66" t="s">
        <v>364</v>
      </c>
      <c r="E184" s="66">
        <v>2</v>
      </c>
      <c r="F184" s="66" t="s">
        <v>294</v>
      </c>
      <c r="G184" s="66" t="s">
        <v>658</v>
      </c>
      <c r="H184" s="68" t="s">
        <v>351</v>
      </c>
      <c r="I184" s="68" t="s">
        <v>354</v>
      </c>
      <c r="J184" s="66" t="s">
        <v>351</v>
      </c>
      <c r="K184" s="69">
        <v>314694.8</v>
      </c>
    </row>
    <row r="185" spans="1:11" ht="13.2" customHeight="1" x14ac:dyDescent="0.2">
      <c r="A185" s="65" t="str">
        <f>IF(AND(F185='Funding Chart'!$B$12,COUNTIF($C$1:C185,C185)=1),MAX($A$1:A184)+1,"")</f>
        <v/>
      </c>
      <c r="B185" s="66" t="s">
        <v>297</v>
      </c>
      <c r="C185" s="70" t="s">
        <v>12</v>
      </c>
      <c r="D185" s="66" t="s">
        <v>364</v>
      </c>
      <c r="E185" s="66">
        <v>2</v>
      </c>
      <c r="F185" s="66" t="s">
        <v>294</v>
      </c>
      <c r="G185" s="66" t="s">
        <v>658</v>
      </c>
      <c r="H185" s="68" t="s">
        <v>24</v>
      </c>
      <c r="I185" s="68" t="s">
        <v>354</v>
      </c>
      <c r="J185" s="66" t="s">
        <v>24</v>
      </c>
      <c r="K185" s="69">
        <v>152652.84857142859</v>
      </c>
    </row>
    <row r="186" spans="1:11" ht="13.2" customHeight="1" x14ac:dyDescent="0.2">
      <c r="A186" s="65" t="str">
        <f>IF(AND(F186='Funding Chart'!$B$12,COUNTIF($C$1:C186,C186)=1),MAX($A$1:A185)+1,"")</f>
        <v/>
      </c>
      <c r="B186" s="66" t="s">
        <v>295</v>
      </c>
      <c r="C186" s="70" t="s">
        <v>12</v>
      </c>
      <c r="D186" s="66" t="s">
        <v>364</v>
      </c>
      <c r="E186" s="66">
        <v>2</v>
      </c>
      <c r="F186" s="66" t="s">
        <v>294</v>
      </c>
      <c r="G186" s="66" t="s">
        <v>658</v>
      </c>
      <c r="H186" s="68" t="s">
        <v>360</v>
      </c>
      <c r="I186" s="68" t="s">
        <v>362</v>
      </c>
      <c r="J186" s="66" t="s">
        <v>360</v>
      </c>
      <c r="K186" s="69">
        <v>84682</v>
      </c>
    </row>
    <row r="187" spans="1:11" ht="11.4" x14ac:dyDescent="0.2">
      <c r="A187" s="65" t="str">
        <f>IF(AND(F187='Funding Chart'!$B$12,COUNTIF($C$1:C187,C187)=1),MAX($A$1:A186)+1,"")</f>
        <v/>
      </c>
      <c r="B187" s="66" t="s">
        <v>61</v>
      </c>
      <c r="C187" s="70" t="s">
        <v>293</v>
      </c>
      <c r="D187" s="66" t="s">
        <v>364</v>
      </c>
      <c r="E187" s="66">
        <v>2</v>
      </c>
      <c r="F187" s="66" t="s">
        <v>290</v>
      </c>
      <c r="G187" s="66" t="s">
        <v>676</v>
      </c>
      <c r="H187" s="68" t="s">
        <v>355</v>
      </c>
      <c r="I187" s="68" t="s">
        <v>354</v>
      </c>
      <c r="J187" s="66" t="s">
        <v>355</v>
      </c>
      <c r="K187" s="69">
        <v>18697.371428571427</v>
      </c>
    </row>
    <row r="188" spans="1:11" ht="11.4" x14ac:dyDescent="0.2">
      <c r="A188" s="65" t="str">
        <f>IF(AND(F188='Funding Chart'!$B$12,COUNTIF($C$1:C188,C188)=1),MAX($A$1:A187)+1,"")</f>
        <v/>
      </c>
      <c r="B188" s="66" t="s">
        <v>61</v>
      </c>
      <c r="C188" s="70" t="s">
        <v>293</v>
      </c>
      <c r="D188" s="66" t="s">
        <v>364</v>
      </c>
      <c r="E188" s="66">
        <v>2</v>
      </c>
      <c r="F188" s="66" t="s">
        <v>290</v>
      </c>
      <c r="G188" s="66" t="s">
        <v>676</v>
      </c>
      <c r="H188" s="68" t="s">
        <v>351</v>
      </c>
      <c r="I188" s="68" t="s">
        <v>354</v>
      </c>
      <c r="J188" s="66" t="s">
        <v>351</v>
      </c>
      <c r="K188" s="69">
        <v>7862964.3845714293</v>
      </c>
    </row>
    <row r="189" spans="1:11" ht="13.2" customHeight="1" x14ac:dyDescent="0.2">
      <c r="A189" s="65" t="str">
        <f>IF(AND(F189='Funding Chart'!$B$12,COUNTIF($C$1:C189,C189)=1),MAX($A$1:A188)+1,"")</f>
        <v/>
      </c>
      <c r="B189" s="66" t="s">
        <v>61</v>
      </c>
      <c r="C189" s="70" t="s">
        <v>293</v>
      </c>
      <c r="D189" s="66" t="s">
        <v>364</v>
      </c>
      <c r="E189" s="66">
        <v>2</v>
      </c>
      <c r="F189" s="66" t="s">
        <v>290</v>
      </c>
      <c r="G189" s="66" t="s">
        <v>676</v>
      </c>
      <c r="H189" s="68" t="s">
        <v>25</v>
      </c>
      <c r="I189" s="68" t="s">
        <v>354</v>
      </c>
      <c r="J189" s="66" t="s">
        <v>25</v>
      </c>
      <c r="K189" s="69">
        <v>1980525.589333334</v>
      </c>
    </row>
    <row r="190" spans="1:11" ht="11.4" x14ac:dyDescent="0.2">
      <c r="A190" s="65" t="str">
        <f>IF(AND(F190='Funding Chart'!$B$12,COUNTIF($C$1:C190,C190)=1),MAX($A$1:A189)+1,"")</f>
        <v/>
      </c>
      <c r="B190" s="66" t="s">
        <v>61</v>
      </c>
      <c r="C190" s="70" t="s">
        <v>293</v>
      </c>
      <c r="D190" s="66" t="s">
        <v>364</v>
      </c>
      <c r="E190" s="66">
        <v>2</v>
      </c>
      <c r="F190" s="66" t="s">
        <v>290</v>
      </c>
      <c r="G190" s="66" t="s">
        <v>676</v>
      </c>
      <c r="H190" s="68" t="s">
        <v>24</v>
      </c>
      <c r="I190" s="68" t="s">
        <v>354</v>
      </c>
      <c r="J190" s="66" t="s">
        <v>24</v>
      </c>
      <c r="K190" s="69">
        <v>3638387.8443809524</v>
      </c>
    </row>
    <row r="191" spans="1:11" ht="13.2" customHeight="1" x14ac:dyDescent="0.2">
      <c r="A191" s="65" t="str">
        <f>IF(AND(F191='Funding Chart'!$B$12,COUNTIF($C$1:C191,C191)=1),MAX($A$1:A190)+1,"")</f>
        <v/>
      </c>
      <c r="B191" s="66" t="s">
        <v>61</v>
      </c>
      <c r="C191" s="70" t="s">
        <v>293</v>
      </c>
      <c r="D191" s="66" t="s">
        <v>364</v>
      </c>
      <c r="E191" s="66">
        <v>2</v>
      </c>
      <c r="F191" s="66" t="s">
        <v>290</v>
      </c>
      <c r="G191" s="66" t="s">
        <v>676</v>
      </c>
      <c r="H191" s="68" t="s">
        <v>360</v>
      </c>
      <c r="I191" s="68" t="s">
        <v>362</v>
      </c>
      <c r="J191" s="66" t="s">
        <v>360</v>
      </c>
      <c r="K191" s="69">
        <v>657750</v>
      </c>
    </row>
    <row r="192" spans="1:11" ht="13.2" customHeight="1" x14ac:dyDescent="0.2">
      <c r="A192" s="65" t="str">
        <f>IF(AND(F192='Funding Chart'!$B$12,COUNTIF($C$1:C192,C192)=1),MAX($A$1:A191)+1,"")</f>
        <v/>
      </c>
      <c r="B192" s="66" t="s">
        <v>61</v>
      </c>
      <c r="C192" s="70" t="s">
        <v>293</v>
      </c>
      <c r="D192" s="66" t="s">
        <v>364</v>
      </c>
      <c r="E192" s="66">
        <v>2</v>
      </c>
      <c r="F192" s="66" t="s">
        <v>290</v>
      </c>
      <c r="G192" s="66" t="s">
        <v>676</v>
      </c>
      <c r="H192" s="68" t="s">
        <v>292</v>
      </c>
      <c r="I192" s="68" t="s">
        <v>362</v>
      </c>
      <c r="J192" s="66" t="s">
        <v>349</v>
      </c>
      <c r="K192" s="69">
        <v>426226</v>
      </c>
    </row>
    <row r="193" spans="1:11" ht="13.2" customHeight="1" x14ac:dyDescent="0.2">
      <c r="A193" s="65" t="str">
        <f>IF(AND(F193='Funding Chart'!$B$12,COUNTIF($C$1:C193,C193)=1),MAX($A$1:A192)+1,"")</f>
        <v/>
      </c>
      <c r="B193" s="66" t="s">
        <v>61</v>
      </c>
      <c r="C193" s="70" t="s">
        <v>293</v>
      </c>
      <c r="D193" s="66" t="s">
        <v>364</v>
      </c>
      <c r="E193" s="66">
        <v>2</v>
      </c>
      <c r="F193" s="66" t="s">
        <v>290</v>
      </c>
      <c r="G193" s="66" t="s">
        <v>676</v>
      </c>
      <c r="H193" s="68" t="s">
        <v>357</v>
      </c>
      <c r="I193" s="68" t="s">
        <v>358</v>
      </c>
      <c r="J193" s="66" t="s">
        <v>357</v>
      </c>
      <c r="K193" s="69">
        <v>443960</v>
      </c>
    </row>
    <row r="194" spans="1:11" ht="13.2" customHeight="1" x14ac:dyDescent="0.2">
      <c r="A194" s="65" t="str">
        <f>IF(AND(F194='Funding Chart'!$B$12,COUNTIF($C$1:C194,C194)=1),MAX($A$1:A193)+1,"")</f>
        <v/>
      </c>
      <c r="B194" s="66" t="s">
        <v>61</v>
      </c>
      <c r="C194" s="70" t="s">
        <v>293</v>
      </c>
      <c r="D194" s="66" t="s">
        <v>364</v>
      </c>
      <c r="E194" s="66">
        <v>2</v>
      </c>
      <c r="F194" s="66" t="s">
        <v>290</v>
      </c>
      <c r="G194" s="66" t="s">
        <v>676</v>
      </c>
      <c r="H194" s="68" t="s">
        <v>80</v>
      </c>
      <c r="I194" s="68" t="s">
        <v>362</v>
      </c>
      <c r="J194" s="66" t="s">
        <v>80</v>
      </c>
      <c r="K194" s="69">
        <v>74773</v>
      </c>
    </row>
    <row r="195" spans="1:11" ht="13.2" customHeight="1" x14ac:dyDescent="0.2">
      <c r="A195" s="65" t="str">
        <f>IF(AND(F195='Funding Chart'!$B$12,COUNTIF($C$1:C195,C195)=1),MAX($A$1:A194)+1,"")</f>
        <v/>
      </c>
      <c r="B195" s="66" t="s">
        <v>61</v>
      </c>
      <c r="C195" s="70" t="s">
        <v>13</v>
      </c>
      <c r="D195" s="66" t="s">
        <v>364</v>
      </c>
      <c r="E195" s="66">
        <v>2</v>
      </c>
      <c r="F195" s="66" t="s">
        <v>287</v>
      </c>
      <c r="G195" s="66" t="s">
        <v>677</v>
      </c>
      <c r="H195" s="68" t="s">
        <v>360</v>
      </c>
      <c r="I195" s="68" t="s">
        <v>362</v>
      </c>
      <c r="J195" s="66" t="s">
        <v>360</v>
      </c>
      <c r="K195" s="69">
        <v>167552</v>
      </c>
    </row>
    <row r="196" spans="1:11" ht="13.2" customHeight="1" x14ac:dyDescent="0.2">
      <c r="A196" s="65" t="str">
        <f>IF(AND(F196='Funding Chart'!$B$12,COUNTIF($C$1:C196,C196)=1),MAX($A$1:A195)+1,"")</f>
        <v/>
      </c>
      <c r="B196" s="66" t="s">
        <v>61</v>
      </c>
      <c r="C196" s="70" t="s">
        <v>13</v>
      </c>
      <c r="D196" s="66" t="s">
        <v>364</v>
      </c>
      <c r="E196" s="66">
        <v>2</v>
      </c>
      <c r="F196" s="66" t="s">
        <v>287</v>
      </c>
      <c r="G196" s="66" t="s">
        <v>677</v>
      </c>
      <c r="H196" s="68" t="s">
        <v>288</v>
      </c>
      <c r="I196" s="68" t="s">
        <v>362</v>
      </c>
      <c r="J196" s="66" t="s">
        <v>349</v>
      </c>
      <c r="K196" s="69">
        <v>99352</v>
      </c>
    </row>
    <row r="197" spans="1:11" ht="13.2" customHeight="1" x14ac:dyDescent="0.2">
      <c r="A197" s="65" t="str">
        <f>IF(AND(F197='Funding Chart'!$B$12,COUNTIF($C$1:C197,C197)=1),MAX($A$1:A196)+1,"")</f>
        <v/>
      </c>
      <c r="B197" s="66" t="s">
        <v>61</v>
      </c>
      <c r="C197" s="70" t="s">
        <v>13</v>
      </c>
      <c r="D197" s="66" t="s">
        <v>364</v>
      </c>
      <c r="E197" s="66">
        <v>2</v>
      </c>
      <c r="F197" s="66" t="s">
        <v>287</v>
      </c>
      <c r="G197" s="66" t="s">
        <v>677</v>
      </c>
      <c r="H197" s="68" t="s">
        <v>357</v>
      </c>
      <c r="I197" s="68" t="s">
        <v>358</v>
      </c>
      <c r="J197" s="66" t="s">
        <v>357</v>
      </c>
      <c r="K197" s="69">
        <v>365851</v>
      </c>
    </row>
    <row r="198" spans="1:11" ht="13.2" customHeight="1" x14ac:dyDescent="0.2">
      <c r="A198" s="65" t="str">
        <f>IF(AND(F198='Funding Chart'!$B$12,COUNTIF($C$1:C198,C198)=1),MAX($A$1:A197)+1,"")</f>
        <v/>
      </c>
      <c r="B198" s="66" t="s">
        <v>61</v>
      </c>
      <c r="C198" s="70" t="s">
        <v>13</v>
      </c>
      <c r="D198" s="66" t="s">
        <v>364</v>
      </c>
      <c r="E198" s="66">
        <v>2</v>
      </c>
      <c r="F198" s="66" t="s">
        <v>287</v>
      </c>
      <c r="G198" s="66" t="s">
        <v>677</v>
      </c>
      <c r="H198" s="68" t="s">
        <v>80</v>
      </c>
      <c r="I198" s="68" t="s">
        <v>362</v>
      </c>
      <c r="J198" s="66" t="s">
        <v>80</v>
      </c>
      <c r="K198" s="69">
        <v>51920</v>
      </c>
    </row>
    <row r="199" spans="1:11" ht="13.2" customHeight="1" x14ac:dyDescent="0.2">
      <c r="A199" s="65" t="str">
        <f>IF(AND(F199='Funding Chart'!$B$12,COUNTIF($C$1:C199,C199)=1),MAX($A$1:A198)+1,"")</f>
        <v/>
      </c>
      <c r="B199" s="66" t="s">
        <v>61</v>
      </c>
      <c r="C199" s="70" t="s">
        <v>13</v>
      </c>
      <c r="D199" s="66" t="s">
        <v>364</v>
      </c>
      <c r="E199" s="66">
        <v>2</v>
      </c>
      <c r="F199" s="66" t="s">
        <v>287</v>
      </c>
      <c r="G199" s="66" t="s">
        <v>677</v>
      </c>
      <c r="H199" s="68" t="s">
        <v>355</v>
      </c>
      <c r="I199" s="68" t="s">
        <v>354</v>
      </c>
      <c r="J199" s="66" t="s">
        <v>355</v>
      </c>
      <c r="K199" s="69">
        <v>13568.142857142857</v>
      </c>
    </row>
    <row r="200" spans="1:11" ht="13.2" customHeight="1" x14ac:dyDescent="0.2">
      <c r="A200" s="65" t="str">
        <f>IF(AND(F200='Funding Chart'!$B$12,COUNTIF($C$1:C200,C200)=1),MAX($A$1:A199)+1,"")</f>
        <v/>
      </c>
      <c r="B200" s="66" t="s">
        <v>61</v>
      </c>
      <c r="C200" s="70" t="s">
        <v>13</v>
      </c>
      <c r="D200" s="66" t="s">
        <v>364</v>
      </c>
      <c r="E200" s="66">
        <v>2</v>
      </c>
      <c r="F200" s="66" t="s">
        <v>287</v>
      </c>
      <c r="G200" s="66" t="s">
        <v>677</v>
      </c>
      <c r="H200" s="68" t="s">
        <v>351</v>
      </c>
      <c r="I200" s="68" t="s">
        <v>354</v>
      </c>
      <c r="J200" s="66" t="s">
        <v>351</v>
      </c>
      <c r="K200" s="69">
        <v>2099440.0546666668</v>
      </c>
    </row>
    <row r="201" spans="1:11" ht="13.2" customHeight="1" x14ac:dyDescent="0.2">
      <c r="A201" s="65" t="str">
        <f>IF(AND(F201='Funding Chart'!$B$12,COUNTIF($C$1:C201,C201)=1),MAX($A$1:A200)+1,"")</f>
        <v/>
      </c>
      <c r="B201" s="66" t="s">
        <v>61</v>
      </c>
      <c r="C201" s="70" t="s">
        <v>13</v>
      </c>
      <c r="D201" s="66" t="s">
        <v>364</v>
      </c>
      <c r="E201" s="66">
        <v>2</v>
      </c>
      <c r="F201" s="66" t="s">
        <v>287</v>
      </c>
      <c r="G201" s="66" t="s">
        <v>677</v>
      </c>
      <c r="H201" s="68" t="s">
        <v>24</v>
      </c>
      <c r="I201" s="68" t="s">
        <v>354</v>
      </c>
      <c r="J201" s="66" t="s">
        <v>24</v>
      </c>
      <c r="K201" s="69">
        <v>634525.92685714283</v>
      </c>
    </row>
    <row r="202" spans="1:11" ht="13.2" customHeight="1" x14ac:dyDescent="0.2">
      <c r="A202" s="65" t="str">
        <f>IF(AND(F202='Funding Chart'!$B$12,COUNTIF($C$1:C202,C202)=1),MAX($A$1:A201)+1,"")</f>
        <v/>
      </c>
      <c r="B202" s="66" t="s">
        <v>68</v>
      </c>
      <c r="C202" s="71" t="s">
        <v>14</v>
      </c>
      <c r="D202" s="66" t="s">
        <v>364</v>
      </c>
      <c r="E202" s="66">
        <v>2</v>
      </c>
      <c r="F202" s="66" t="s">
        <v>284</v>
      </c>
      <c r="G202" s="66" t="s">
        <v>678</v>
      </c>
      <c r="H202" s="68" t="s">
        <v>359</v>
      </c>
      <c r="I202" s="68" t="s">
        <v>362</v>
      </c>
      <c r="J202" s="66" t="s">
        <v>359</v>
      </c>
      <c r="K202" s="69">
        <v>916687</v>
      </c>
    </row>
    <row r="203" spans="1:11" ht="11.4" x14ac:dyDescent="0.2">
      <c r="A203" s="65" t="str">
        <f>IF(AND(F203='Funding Chart'!$B$12,COUNTIF($C$1:C203,C203)=1),MAX($A$1:A202)+1,"")</f>
        <v/>
      </c>
      <c r="B203" s="66" t="s">
        <v>68</v>
      </c>
      <c r="C203" s="70" t="s">
        <v>14</v>
      </c>
      <c r="D203" s="66" t="s">
        <v>364</v>
      </c>
      <c r="E203" s="66">
        <v>2</v>
      </c>
      <c r="F203" s="66" t="s">
        <v>284</v>
      </c>
      <c r="G203" s="66" t="s">
        <v>678</v>
      </c>
      <c r="H203" s="68" t="s">
        <v>286</v>
      </c>
      <c r="I203" s="68" t="s">
        <v>362</v>
      </c>
      <c r="J203" s="66" t="s">
        <v>349</v>
      </c>
      <c r="K203" s="69">
        <v>381469</v>
      </c>
    </row>
    <row r="204" spans="1:11" ht="11.4" x14ac:dyDescent="0.2">
      <c r="A204" s="65" t="str">
        <f>IF(AND(F204='Funding Chart'!$B$12,COUNTIF($C$1:C204,C204)=1),MAX($A$1:A203)+1,"")</f>
        <v/>
      </c>
      <c r="B204" s="66" t="s">
        <v>68</v>
      </c>
      <c r="C204" s="70" t="s">
        <v>14</v>
      </c>
      <c r="D204" s="66" t="s">
        <v>364</v>
      </c>
      <c r="E204" s="66">
        <v>2</v>
      </c>
      <c r="F204" s="66" t="s">
        <v>284</v>
      </c>
      <c r="G204" s="66" t="s">
        <v>678</v>
      </c>
      <c r="H204" s="68" t="s">
        <v>357</v>
      </c>
      <c r="I204" s="68" t="s">
        <v>358</v>
      </c>
      <c r="J204" s="66" t="s">
        <v>357</v>
      </c>
      <c r="K204" s="69">
        <v>1098755</v>
      </c>
    </row>
    <row r="205" spans="1:11" ht="11.4" x14ac:dyDescent="0.2">
      <c r="A205" s="65" t="str">
        <f>IF(AND(F205='Funding Chart'!$B$12,COUNTIF($C$1:C205,C205)=1),MAX($A$1:A204)+1,"")</f>
        <v/>
      </c>
      <c r="B205" s="66" t="s">
        <v>68</v>
      </c>
      <c r="C205" s="70" t="s">
        <v>14</v>
      </c>
      <c r="D205" s="66" t="s">
        <v>364</v>
      </c>
      <c r="E205" s="66">
        <v>2</v>
      </c>
      <c r="F205" s="66" t="s">
        <v>284</v>
      </c>
      <c r="G205" s="66" t="s">
        <v>678</v>
      </c>
      <c r="H205" s="68" t="s">
        <v>80</v>
      </c>
      <c r="I205" s="68" t="s">
        <v>362</v>
      </c>
      <c r="J205" s="66" t="s">
        <v>80</v>
      </c>
      <c r="K205" s="69">
        <v>320018</v>
      </c>
    </row>
    <row r="206" spans="1:11" ht="13.2" customHeight="1" x14ac:dyDescent="0.2">
      <c r="A206" s="65" t="str">
        <f>IF(AND(F206='Funding Chart'!$B$12,COUNTIF($C$1:C206,C206)=1),MAX($A$1:A205)+1,"")</f>
        <v/>
      </c>
      <c r="B206" s="66" t="s">
        <v>68</v>
      </c>
      <c r="C206" s="70" t="s">
        <v>14</v>
      </c>
      <c r="D206" s="66" t="s">
        <v>364</v>
      </c>
      <c r="E206" s="66">
        <v>2</v>
      </c>
      <c r="F206" s="66" t="s">
        <v>284</v>
      </c>
      <c r="G206" s="66" t="s">
        <v>678</v>
      </c>
      <c r="H206" s="68" t="s">
        <v>355</v>
      </c>
      <c r="I206" s="68" t="s">
        <v>354</v>
      </c>
      <c r="J206" s="66" t="s">
        <v>355</v>
      </c>
      <c r="K206" s="69">
        <v>1144155.2142857143</v>
      </c>
    </row>
    <row r="207" spans="1:11" ht="11.4" x14ac:dyDescent="0.2">
      <c r="A207" s="65" t="str">
        <f>IF(AND(F207='Funding Chart'!$B$12,COUNTIF($C$1:C207,C207)=1),MAX($A$1:A206)+1,"")</f>
        <v/>
      </c>
      <c r="B207" s="66" t="s">
        <v>68</v>
      </c>
      <c r="C207" s="70" t="s">
        <v>14</v>
      </c>
      <c r="D207" s="66" t="s">
        <v>364</v>
      </c>
      <c r="E207" s="66">
        <v>2</v>
      </c>
      <c r="F207" s="66" t="s">
        <v>284</v>
      </c>
      <c r="G207" s="66" t="s">
        <v>678</v>
      </c>
      <c r="H207" s="68" t="s">
        <v>351</v>
      </c>
      <c r="I207" s="68" t="s">
        <v>354</v>
      </c>
      <c r="J207" s="66" t="s">
        <v>351</v>
      </c>
      <c r="K207" s="69">
        <v>3713843.9643809525</v>
      </c>
    </row>
    <row r="208" spans="1:11" ht="11.4" x14ac:dyDescent="0.2">
      <c r="A208" s="65" t="str">
        <f>IF(AND(F208='Funding Chart'!$B$12,COUNTIF($C$1:C208,C208)=1),MAX($A$1:A207)+1,"")</f>
        <v/>
      </c>
      <c r="B208" s="66" t="s">
        <v>68</v>
      </c>
      <c r="C208" s="70" t="s">
        <v>14</v>
      </c>
      <c r="D208" s="66" t="s">
        <v>364</v>
      </c>
      <c r="E208" s="66">
        <v>2</v>
      </c>
      <c r="F208" s="66" t="s">
        <v>284</v>
      </c>
      <c r="G208" s="66" t="s">
        <v>678</v>
      </c>
      <c r="H208" s="68" t="s">
        <v>25</v>
      </c>
      <c r="I208" s="68" t="s">
        <v>354</v>
      </c>
      <c r="J208" s="66" t="s">
        <v>25</v>
      </c>
      <c r="K208" s="69">
        <v>29570.133333333335</v>
      </c>
    </row>
    <row r="209" spans="1:11" ht="13.2" customHeight="1" x14ac:dyDescent="0.2">
      <c r="A209" s="65" t="str">
        <f>IF(AND(F209='Funding Chart'!$B$12,COUNTIF($C$1:C209,C209)=1),MAX($A$1:A208)+1,"")</f>
        <v/>
      </c>
      <c r="B209" s="66" t="s">
        <v>68</v>
      </c>
      <c r="C209" s="70" t="s">
        <v>14</v>
      </c>
      <c r="D209" s="66" t="s">
        <v>364</v>
      </c>
      <c r="E209" s="66">
        <v>2</v>
      </c>
      <c r="F209" s="66" t="s">
        <v>284</v>
      </c>
      <c r="G209" s="66" t="s">
        <v>678</v>
      </c>
      <c r="H209" s="68" t="s">
        <v>24</v>
      </c>
      <c r="I209" s="68" t="s">
        <v>354</v>
      </c>
      <c r="J209" s="66" t="s">
        <v>24</v>
      </c>
      <c r="K209" s="69">
        <v>5744198.8990476197</v>
      </c>
    </row>
    <row r="210" spans="1:11" ht="11.4" x14ac:dyDescent="0.2">
      <c r="A210" s="65" t="str">
        <f>IF(AND(F210='Funding Chart'!$B$12,COUNTIF($C$1:C210,C210)=1),MAX($A$1:A209)+1,"")</f>
        <v/>
      </c>
      <c r="B210" s="66" t="s">
        <v>150</v>
      </c>
      <c r="C210" s="70" t="s">
        <v>14</v>
      </c>
      <c r="D210" s="66" t="s">
        <v>364</v>
      </c>
      <c r="E210" s="66">
        <v>2</v>
      </c>
      <c r="F210" s="66" t="s">
        <v>284</v>
      </c>
      <c r="G210" s="66" t="s">
        <v>678</v>
      </c>
      <c r="H210" s="68" t="s">
        <v>360</v>
      </c>
      <c r="I210" s="68" t="s">
        <v>362</v>
      </c>
      <c r="J210" s="66" t="s">
        <v>360</v>
      </c>
      <c r="K210" s="69">
        <v>465623</v>
      </c>
    </row>
    <row r="211" spans="1:11" ht="13.2" customHeight="1" x14ac:dyDescent="0.2">
      <c r="A211" s="65" t="str">
        <f>IF(AND(F211='Funding Chart'!$B$12,COUNTIF($C$1:C211,C211)=1),MAX($A$1:A210)+1,"")</f>
        <v/>
      </c>
      <c r="B211" s="66" t="s">
        <v>63</v>
      </c>
      <c r="C211" s="66" t="s">
        <v>282</v>
      </c>
      <c r="D211" s="66" t="s">
        <v>364</v>
      </c>
      <c r="E211" s="66">
        <v>2</v>
      </c>
      <c r="F211" s="66" t="s">
        <v>281</v>
      </c>
      <c r="G211" s="66" t="s">
        <v>659</v>
      </c>
      <c r="H211" s="68" t="s">
        <v>359</v>
      </c>
      <c r="I211" s="68" t="s">
        <v>362</v>
      </c>
      <c r="J211" s="66" t="s">
        <v>359</v>
      </c>
      <c r="K211" s="69">
        <v>545453</v>
      </c>
    </row>
    <row r="212" spans="1:11" ht="11.4" x14ac:dyDescent="0.2">
      <c r="A212" s="65" t="str">
        <f>IF(AND(F212='Funding Chart'!$B$12,COUNTIF($C$1:C212,C212)=1),MAX($A$1:A211)+1,"")</f>
        <v/>
      </c>
      <c r="B212" s="66" t="s">
        <v>63</v>
      </c>
      <c r="C212" s="70" t="s">
        <v>282</v>
      </c>
      <c r="D212" s="66" t="s">
        <v>364</v>
      </c>
      <c r="E212" s="66">
        <v>2</v>
      </c>
      <c r="F212" s="66" t="s">
        <v>281</v>
      </c>
      <c r="G212" s="66" t="s">
        <v>659</v>
      </c>
      <c r="H212" s="68" t="s">
        <v>355</v>
      </c>
      <c r="I212" s="68" t="s">
        <v>354</v>
      </c>
      <c r="J212" s="66" t="s">
        <v>355</v>
      </c>
      <c r="K212" s="69">
        <v>61344.21428571429</v>
      </c>
    </row>
    <row r="213" spans="1:11" ht="11.4" x14ac:dyDescent="0.2">
      <c r="A213" s="65" t="str">
        <f>IF(AND(F213='Funding Chart'!$B$12,COUNTIF($C$1:C213,C213)=1),MAX($A$1:A212)+1,"")</f>
        <v/>
      </c>
      <c r="B213" s="66" t="s">
        <v>63</v>
      </c>
      <c r="C213" s="70" t="s">
        <v>282</v>
      </c>
      <c r="D213" s="66" t="s">
        <v>364</v>
      </c>
      <c r="E213" s="66">
        <v>2</v>
      </c>
      <c r="F213" s="66" t="s">
        <v>281</v>
      </c>
      <c r="G213" s="66" t="s">
        <v>659</v>
      </c>
      <c r="H213" s="68" t="s">
        <v>351</v>
      </c>
      <c r="I213" s="68" t="s">
        <v>354</v>
      </c>
      <c r="J213" s="66" t="s">
        <v>351</v>
      </c>
      <c r="K213" s="69">
        <v>5750733.6213333327</v>
      </c>
    </row>
    <row r="214" spans="1:11" ht="11.4" x14ac:dyDescent="0.2">
      <c r="A214" s="65" t="str">
        <f>IF(AND(F214='Funding Chart'!$B$12,COUNTIF($C$1:C214,C214)=1),MAX($A$1:A213)+1,"")</f>
        <v/>
      </c>
      <c r="B214" s="66" t="s">
        <v>63</v>
      </c>
      <c r="C214" s="70" t="s">
        <v>282</v>
      </c>
      <c r="D214" s="66" t="s">
        <v>364</v>
      </c>
      <c r="E214" s="66">
        <v>2</v>
      </c>
      <c r="F214" s="66" t="s">
        <v>281</v>
      </c>
      <c r="G214" s="66" t="s">
        <v>659</v>
      </c>
      <c r="H214" s="68" t="s">
        <v>25</v>
      </c>
      <c r="I214" s="68" t="s">
        <v>354</v>
      </c>
      <c r="J214" s="66" t="s">
        <v>25</v>
      </c>
      <c r="K214" s="69">
        <v>54113.343999999997</v>
      </c>
    </row>
    <row r="215" spans="1:11" ht="11.4" x14ac:dyDescent="0.2">
      <c r="A215" s="65" t="str">
        <f>IF(AND(F215='Funding Chart'!$B$12,COUNTIF($C$1:C215,C215)=1),MAX($A$1:A214)+1,"")</f>
        <v/>
      </c>
      <c r="B215" s="66" t="s">
        <v>63</v>
      </c>
      <c r="C215" s="70" t="s">
        <v>282</v>
      </c>
      <c r="D215" s="66" t="s">
        <v>364</v>
      </c>
      <c r="E215" s="66">
        <v>2</v>
      </c>
      <c r="F215" s="66" t="s">
        <v>281</v>
      </c>
      <c r="G215" s="66" t="s">
        <v>659</v>
      </c>
      <c r="H215" s="68" t="s">
        <v>24</v>
      </c>
      <c r="I215" s="68" t="s">
        <v>354</v>
      </c>
      <c r="J215" s="66" t="s">
        <v>24</v>
      </c>
      <c r="K215" s="69">
        <v>2322115.9142857143</v>
      </c>
    </row>
    <row r="216" spans="1:11" ht="13.2" customHeight="1" x14ac:dyDescent="0.2">
      <c r="A216" s="65" t="str">
        <f>IF(AND(F216='Funding Chart'!$B$12,COUNTIF($C$1:C216,C216)=1),MAX($A$1:A215)+1,"")</f>
        <v/>
      </c>
      <c r="B216" s="66" t="s">
        <v>63</v>
      </c>
      <c r="C216" s="70" t="s">
        <v>282</v>
      </c>
      <c r="D216" s="66" t="s">
        <v>364</v>
      </c>
      <c r="E216" s="66">
        <v>2</v>
      </c>
      <c r="F216" s="66" t="s">
        <v>281</v>
      </c>
      <c r="G216" s="66" t="s">
        <v>659</v>
      </c>
      <c r="H216" s="68" t="s">
        <v>283</v>
      </c>
      <c r="I216" s="68" t="s">
        <v>362</v>
      </c>
      <c r="J216" s="66" t="s">
        <v>349</v>
      </c>
      <c r="K216" s="69">
        <v>258322</v>
      </c>
    </row>
    <row r="217" spans="1:11" ht="13.2" customHeight="1" x14ac:dyDescent="0.2">
      <c r="A217" s="65" t="str">
        <f>IF(AND(F217='Funding Chart'!$B$12,COUNTIF($C$1:C217,C217)=1),MAX($A$1:A216)+1,"")</f>
        <v/>
      </c>
      <c r="B217" s="66" t="s">
        <v>63</v>
      </c>
      <c r="C217" s="70" t="s">
        <v>282</v>
      </c>
      <c r="D217" s="66" t="s">
        <v>364</v>
      </c>
      <c r="E217" s="66">
        <v>2</v>
      </c>
      <c r="F217" s="66" t="s">
        <v>281</v>
      </c>
      <c r="G217" s="66" t="s">
        <v>659</v>
      </c>
      <c r="H217" s="68" t="s">
        <v>357</v>
      </c>
      <c r="I217" s="68" t="s">
        <v>358</v>
      </c>
      <c r="J217" s="66" t="s">
        <v>357</v>
      </c>
      <c r="K217" s="69">
        <v>1453997</v>
      </c>
    </row>
    <row r="218" spans="1:11" ht="13.2" customHeight="1" x14ac:dyDescent="0.2">
      <c r="A218" s="65" t="str">
        <f>IF(AND(F218='Funding Chart'!$B$12,COUNTIF($C$1:C218,C218)=1),MAX($A$1:A217)+1,"")</f>
        <v/>
      </c>
      <c r="B218" s="66" t="s">
        <v>115</v>
      </c>
      <c r="C218" s="70" t="s">
        <v>282</v>
      </c>
      <c r="D218" s="66" t="s">
        <v>364</v>
      </c>
      <c r="E218" s="66">
        <v>2</v>
      </c>
      <c r="F218" s="66" t="s">
        <v>281</v>
      </c>
      <c r="G218" s="66" t="s">
        <v>659</v>
      </c>
      <c r="H218" s="68" t="s">
        <v>360</v>
      </c>
      <c r="I218" s="68" t="s">
        <v>362</v>
      </c>
      <c r="J218" s="66" t="s">
        <v>360</v>
      </c>
      <c r="K218" s="69">
        <v>1170917</v>
      </c>
    </row>
    <row r="219" spans="1:11" ht="13.2" customHeight="1" x14ac:dyDescent="0.2">
      <c r="A219" s="65" t="str">
        <f>IF(AND(F219='Funding Chart'!$B$12,COUNTIF($C$1:C219,C219)=1),MAX($A$1:A218)+1,"")</f>
        <v/>
      </c>
      <c r="B219" s="66" t="s">
        <v>233</v>
      </c>
      <c r="C219" s="70" t="s">
        <v>15</v>
      </c>
      <c r="D219" s="66" t="s">
        <v>364</v>
      </c>
      <c r="E219" s="66">
        <v>2</v>
      </c>
      <c r="F219" s="66" t="s">
        <v>278</v>
      </c>
      <c r="G219" s="66" t="s">
        <v>280</v>
      </c>
      <c r="H219" s="68" t="s">
        <v>279</v>
      </c>
      <c r="I219" s="68" t="s">
        <v>362</v>
      </c>
      <c r="J219" s="66" t="s">
        <v>349</v>
      </c>
      <c r="K219" s="69">
        <v>121490</v>
      </c>
    </row>
    <row r="220" spans="1:11" ht="11.4" x14ac:dyDescent="0.2">
      <c r="A220" s="65" t="str">
        <f>IF(AND(F220='Funding Chart'!$B$12,COUNTIF($C$1:C220,C220)=1),MAX($A$1:A219)+1,"")</f>
        <v/>
      </c>
      <c r="B220" s="66" t="s">
        <v>233</v>
      </c>
      <c r="C220" s="70" t="s">
        <v>15</v>
      </c>
      <c r="D220" s="66" t="s">
        <v>364</v>
      </c>
      <c r="E220" s="66">
        <v>2</v>
      </c>
      <c r="F220" s="66" t="s">
        <v>278</v>
      </c>
      <c r="G220" s="66" t="s">
        <v>280</v>
      </c>
      <c r="H220" s="68" t="s">
        <v>357</v>
      </c>
      <c r="I220" s="68" t="s">
        <v>358</v>
      </c>
      <c r="J220" s="66" t="s">
        <v>357</v>
      </c>
      <c r="K220" s="69">
        <v>274022</v>
      </c>
    </row>
    <row r="221" spans="1:11" ht="11.4" x14ac:dyDescent="0.2">
      <c r="A221" s="65" t="str">
        <f>IF(AND(F221='Funding Chart'!$B$12,COUNTIF($C$1:C221,C221)=1),MAX($A$1:A220)+1,"")</f>
        <v/>
      </c>
      <c r="B221" s="66" t="s">
        <v>233</v>
      </c>
      <c r="C221" s="70" t="s">
        <v>15</v>
      </c>
      <c r="D221" s="66" t="s">
        <v>364</v>
      </c>
      <c r="E221" s="66">
        <v>2</v>
      </c>
      <c r="F221" s="66" t="s">
        <v>278</v>
      </c>
      <c r="G221" s="66" t="s">
        <v>280</v>
      </c>
      <c r="H221" s="68" t="s">
        <v>80</v>
      </c>
      <c r="I221" s="68" t="s">
        <v>362</v>
      </c>
      <c r="J221" s="66" t="s">
        <v>80</v>
      </c>
      <c r="K221" s="69">
        <v>0</v>
      </c>
    </row>
    <row r="222" spans="1:11" ht="11.4" x14ac:dyDescent="0.2">
      <c r="A222" s="65" t="str">
        <f>IF(AND(F222='Funding Chart'!$B$12,COUNTIF($C$1:C222,C222)=1),MAX($A$1:A221)+1,"")</f>
        <v/>
      </c>
      <c r="B222" s="66" t="s">
        <v>233</v>
      </c>
      <c r="C222" s="70" t="s">
        <v>15</v>
      </c>
      <c r="D222" s="66" t="s">
        <v>364</v>
      </c>
      <c r="E222" s="66">
        <v>2</v>
      </c>
      <c r="F222" s="66" t="s">
        <v>278</v>
      </c>
      <c r="G222" s="66" t="s">
        <v>280</v>
      </c>
      <c r="H222" s="68" t="s">
        <v>355</v>
      </c>
      <c r="I222" s="68" t="s">
        <v>354</v>
      </c>
      <c r="J222" s="66" t="s">
        <v>355</v>
      </c>
      <c r="K222" s="69">
        <v>25795.680000000011</v>
      </c>
    </row>
    <row r="223" spans="1:11" ht="13.2" customHeight="1" x14ac:dyDescent="0.2">
      <c r="A223" s="65" t="str">
        <f>IF(AND(F223='Funding Chart'!$B$12,COUNTIF($C$1:C223,C223)=1),MAX($A$1:A222)+1,"")</f>
        <v/>
      </c>
      <c r="B223" s="66" t="s">
        <v>233</v>
      </c>
      <c r="C223" s="70" t="s">
        <v>15</v>
      </c>
      <c r="D223" s="66" t="s">
        <v>364</v>
      </c>
      <c r="E223" s="66">
        <v>2</v>
      </c>
      <c r="F223" s="66" t="s">
        <v>278</v>
      </c>
      <c r="G223" s="66" t="s">
        <v>280</v>
      </c>
      <c r="H223" s="68" t="s">
        <v>351</v>
      </c>
      <c r="I223" s="68" t="s">
        <v>354</v>
      </c>
      <c r="J223" s="66" t="s">
        <v>351</v>
      </c>
      <c r="K223" s="69">
        <v>1480592.608</v>
      </c>
    </row>
    <row r="224" spans="1:11" ht="13.2" customHeight="1" x14ac:dyDescent="0.2">
      <c r="A224" s="65" t="str">
        <f>IF(AND(F224='Funding Chart'!$B$12,COUNTIF($C$1:C224,C224)=1),MAX($A$1:A223)+1,"")</f>
        <v/>
      </c>
      <c r="B224" s="66" t="s">
        <v>233</v>
      </c>
      <c r="C224" s="70" t="s">
        <v>15</v>
      </c>
      <c r="D224" s="66" t="s">
        <v>364</v>
      </c>
      <c r="E224" s="66">
        <v>2</v>
      </c>
      <c r="F224" s="66" t="s">
        <v>278</v>
      </c>
      <c r="G224" s="66" t="s">
        <v>280</v>
      </c>
      <c r="H224" s="68" t="s">
        <v>25</v>
      </c>
      <c r="I224" s="68" t="s">
        <v>354</v>
      </c>
      <c r="J224" s="66" t="s">
        <v>25</v>
      </c>
      <c r="K224" s="69">
        <v>8372.2666666666664</v>
      </c>
    </row>
    <row r="225" spans="1:11" ht="13.2" customHeight="1" x14ac:dyDescent="0.2">
      <c r="A225" s="65" t="str">
        <f>IF(AND(F225='Funding Chart'!$B$12,COUNTIF($C$1:C225,C225)=1),MAX($A$1:A224)+1,"")</f>
        <v/>
      </c>
      <c r="B225" s="66" t="s">
        <v>233</v>
      </c>
      <c r="C225" s="70" t="s">
        <v>15</v>
      </c>
      <c r="D225" s="66" t="s">
        <v>364</v>
      </c>
      <c r="E225" s="66">
        <v>2</v>
      </c>
      <c r="F225" s="66" t="s">
        <v>278</v>
      </c>
      <c r="G225" s="66" t="s">
        <v>280</v>
      </c>
      <c r="H225" s="68" t="s">
        <v>24</v>
      </c>
      <c r="I225" s="68" t="s">
        <v>354</v>
      </c>
      <c r="J225" s="66" t="s">
        <v>24</v>
      </c>
      <c r="K225" s="69">
        <v>611935.41523809533</v>
      </c>
    </row>
    <row r="226" spans="1:11" ht="11.4" x14ac:dyDescent="0.2">
      <c r="A226" s="65" t="str">
        <f>IF(AND(F226='Funding Chart'!$B$12,COUNTIF($C$1:C226,C226)=1),MAX($A$1:A225)+1,"")</f>
        <v/>
      </c>
      <c r="B226" s="66" t="s">
        <v>232</v>
      </c>
      <c r="C226" s="70" t="s">
        <v>15</v>
      </c>
      <c r="D226" s="66" t="s">
        <v>364</v>
      </c>
      <c r="E226" s="66">
        <v>2</v>
      </c>
      <c r="F226" s="66" t="s">
        <v>278</v>
      </c>
      <c r="G226" s="66" t="s">
        <v>280</v>
      </c>
      <c r="H226" s="68" t="s">
        <v>360</v>
      </c>
      <c r="I226" s="68" t="s">
        <v>362</v>
      </c>
      <c r="J226" s="66" t="s">
        <v>360</v>
      </c>
      <c r="K226" s="69">
        <v>79534</v>
      </c>
    </row>
    <row r="227" spans="1:11" ht="11.4" x14ac:dyDescent="0.2">
      <c r="A227" s="65" t="str">
        <f>IF(AND(F227='Funding Chart'!$B$12,COUNTIF($C$1:C227,C227)=1),MAX($A$1:A226)+1,"")</f>
        <v/>
      </c>
      <c r="B227" s="66" t="s">
        <v>275</v>
      </c>
      <c r="C227" s="70" t="s">
        <v>16</v>
      </c>
      <c r="D227" s="66" t="s">
        <v>364</v>
      </c>
      <c r="E227" s="66">
        <v>2</v>
      </c>
      <c r="F227" s="66" t="s">
        <v>274</v>
      </c>
      <c r="G227" s="66" t="s">
        <v>660</v>
      </c>
      <c r="H227" s="68" t="s">
        <v>360</v>
      </c>
      <c r="I227" s="68" t="s">
        <v>362</v>
      </c>
      <c r="J227" s="66" t="s">
        <v>360</v>
      </c>
      <c r="K227" s="69">
        <v>275967</v>
      </c>
    </row>
    <row r="228" spans="1:11" ht="11.4" x14ac:dyDescent="0.2">
      <c r="A228" s="65" t="str">
        <f>IF(AND(F228='Funding Chart'!$B$12,COUNTIF($C$1:C228,C228)=1),MAX($A$1:A227)+1,"")</f>
        <v/>
      </c>
      <c r="B228" s="66" t="s">
        <v>275</v>
      </c>
      <c r="C228" s="70" t="s">
        <v>16</v>
      </c>
      <c r="D228" s="66" t="s">
        <v>364</v>
      </c>
      <c r="E228" s="66">
        <v>2</v>
      </c>
      <c r="F228" s="66" t="s">
        <v>274</v>
      </c>
      <c r="G228" s="66" t="s">
        <v>660</v>
      </c>
      <c r="H228" s="68" t="s">
        <v>276</v>
      </c>
      <c r="I228" s="68" t="s">
        <v>362</v>
      </c>
      <c r="J228" s="66" t="s">
        <v>349</v>
      </c>
      <c r="K228" s="69">
        <v>172940</v>
      </c>
    </row>
    <row r="229" spans="1:11" ht="11.4" x14ac:dyDescent="0.2">
      <c r="A229" s="65" t="str">
        <f>IF(AND(F229='Funding Chart'!$B$12,COUNTIF($C$1:C229,C229)=1),MAX($A$1:A228)+1,"")</f>
        <v/>
      </c>
      <c r="B229" s="66" t="s">
        <v>275</v>
      </c>
      <c r="C229" s="70" t="s">
        <v>16</v>
      </c>
      <c r="D229" s="66" t="s">
        <v>364</v>
      </c>
      <c r="E229" s="66">
        <v>2</v>
      </c>
      <c r="F229" s="66" t="s">
        <v>274</v>
      </c>
      <c r="G229" s="66" t="s">
        <v>660</v>
      </c>
      <c r="H229" s="68" t="s">
        <v>357</v>
      </c>
      <c r="I229" s="68" t="s">
        <v>358</v>
      </c>
      <c r="J229" s="66" t="s">
        <v>357</v>
      </c>
      <c r="K229" s="69">
        <v>276084</v>
      </c>
    </row>
    <row r="230" spans="1:11" ht="13.2" customHeight="1" x14ac:dyDescent="0.2">
      <c r="A230" s="65" t="str">
        <f>IF(AND(F230='Funding Chart'!$B$12,COUNTIF($C$1:C230,C230)=1),MAX($A$1:A229)+1,"")</f>
        <v/>
      </c>
      <c r="B230" s="66" t="s">
        <v>275</v>
      </c>
      <c r="C230" s="70" t="s">
        <v>16</v>
      </c>
      <c r="D230" s="66" t="s">
        <v>364</v>
      </c>
      <c r="E230" s="66">
        <v>2</v>
      </c>
      <c r="F230" s="66" t="s">
        <v>274</v>
      </c>
      <c r="G230" s="66" t="s">
        <v>660</v>
      </c>
      <c r="H230" s="68" t="s">
        <v>80</v>
      </c>
      <c r="I230" s="68" t="s">
        <v>362</v>
      </c>
      <c r="J230" s="66" t="s">
        <v>80</v>
      </c>
      <c r="K230" s="69">
        <v>9886</v>
      </c>
    </row>
    <row r="231" spans="1:11" ht="13.2" customHeight="1" x14ac:dyDescent="0.2">
      <c r="A231" s="65" t="str">
        <f>IF(AND(F231='Funding Chart'!$B$12,COUNTIF($C$1:C231,C231)=1),MAX($A$1:A230)+1,"")</f>
        <v/>
      </c>
      <c r="B231" s="66" t="s">
        <v>275</v>
      </c>
      <c r="C231" s="70" t="s">
        <v>16</v>
      </c>
      <c r="D231" s="66" t="s">
        <v>364</v>
      </c>
      <c r="E231" s="66">
        <v>2</v>
      </c>
      <c r="F231" s="66" t="s">
        <v>274</v>
      </c>
      <c r="G231" s="66" t="s">
        <v>660</v>
      </c>
      <c r="H231" s="68" t="s">
        <v>355</v>
      </c>
      <c r="I231" s="68" t="s">
        <v>354</v>
      </c>
      <c r="J231" s="66" t="s">
        <v>355</v>
      </c>
      <c r="K231" s="69">
        <v>12161.657142857144</v>
      </c>
    </row>
    <row r="232" spans="1:11" ht="11.4" x14ac:dyDescent="0.2">
      <c r="A232" s="65" t="str">
        <f>IF(AND(F232='Funding Chart'!$B$12,COUNTIF($C$1:C232,C232)=1),MAX($A$1:A231)+1,"")</f>
        <v/>
      </c>
      <c r="B232" s="66" t="s">
        <v>275</v>
      </c>
      <c r="C232" s="70" t="s">
        <v>16</v>
      </c>
      <c r="D232" s="66" t="s">
        <v>364</v>
      </c>
      <c r="E232" s="66">
        <v>2</v>
      </c>
      <c r="F232" s="66" t="s">
        <v>274</v>
      </c>
      <c r="G232" s="66" t="s">
        <v>660</v>
      </c>
      <c r="H232" s="68" t="s">
        <v>351</v>
      </c>
      <c r="I232" s="68" t="s">
        <v>354</v>
      </c>
      <c r="J232" s="66" t="s">
        <v>351</v>
      </c>
      <c r="K232" s="69">
        <v>3369101.6426666663</v>
      </c>
    </row>
    <row r="233" spans="1:11" ht="11.4" x14ac:dyDescent="0.2">
      <c r="A233" s="65" t="str">
        <f>IF(AND(F233='Funding Chart'!$B$12,COUNTIF($C$1:C233,C233)=1),MAX($A$1:A232)+1,"")</f>
        <v/>
      </c>
      <c r="B233" s="66" t="s">
        <v>275</v>
      </c>
      <c r="C233" s="70" t="s">
        <v>16</v>
      </c>
      <c r="D233" s="66" t="s">
        <v>364</v>
      </c>
      <c r="E233" s="66">
        <v>2</v>
      </c>
      <c r="F233" s="66" t="s">
        <v>274</v>
      </c>
      <c r="G233" s="66" t="s">
        <v>660</v>
      </c>
      <c r="H233" s="68" t="s">
        <v>24</v>
      </c>
      <c r="I233" s="68" t="s">
        <v>354</v>
      </c>
      <c r="J233" s="66" t="s">
        <v>24</v>
      </c>
      <c r="K233" s="69">
        <v>2284386.2057142863</v>
      </c>
    </row>
    <row r="234" spans="1:11" ht="11.4" x14ac:dyDescent="0.2">
      <c r="A234" s="65" t="str">
        <f>IF(AND(F234='Funding Chart'!$B$12,COUNTIF($C$1:C234,C234)=1),MAX($A$1:A233)+1,"")</f>
        <v/>
      </c>
      <c r="B234" s="66" t="s">
        <v>71</v>
      </c>
      <c r="C234" s="70" t="s">
        <v>17</v>
      </c>
      <c r="D234" s="66" t="s">
        <v>364</v>
      </c>
      <c r="E234" s="66">
        <v>2</v>
      </c>
      <c r="F234" s="66" t="s">
        <v>71</v>
      </c>
      <c r="G234" s="66" t="s">
        <v>679</v>
      </c>
      <c r="H234" s="68" t="s">
        <v>273</v>
      </c>
      <c r="I234" s="68" t="s">
        <v>362</v>
      </c>
      <c r="J234" s="66" t="s">
        <v>349</v>
      </c>
      <c r="K234" s="69">
        <v>479187</v>
      </c>
    </row>
    <row r="235" spans="1:11" ht="13.2" customHeight="1" x14ac:dyDescent="0.2">
      <c r="A235" s="65" t="str">
        <f>IF(AND(F235='Funding Chart'!$B$12,COUNTIF($C$1:C235,C235)=1),MAX($A$1:A234)+1,"")</f>
        <v/>
      </c>
      <c r="B235" s="66" t="s">
        <v>71</v>
      </c>
      <c r="C235" s="70" t="s">
        <v>17</v>
      </c>
      <c r="D235" s="66" t="s">
        <v>364</v>
      </c>
      <c r="E235" s="66">
        <v>2</v>
      </c>
      <c r="F235" s="66" t="s">
        <v>71</v>
      </c>
      <c r="G235" s="66" t="s">
        <v>679</v>
      </c>
      <c r="H235" s="68" t="s">
        <v>357</v>
      </c>
      <c r="I235" s="68" t="s">
        <v>358</v>
      </c>
      <c r="J235" s="66" t="s">
        <v>357</v>
      </c>
      <c r="K235" s="69">
        <v>732416</v>
      </c>
    </row>
    <row r="236" spans="1:11" ht="13.2" customHeight="1" x14ac:dyDescent="0.2">
      <c r="A236" s="65" t="str">
        <f>IF(AND(F236='Funding Chart'!$B$12,COUNTIF($C$1:C236,C236)=1),MAX($A$1:A235)+1,"")</f>
        <v/>
      </c>
      <c r="B236" s="66" t="s">
        <v>71</v>
      </c>
      <c r="C236" s="70" t="s">
        <v>17</v>
      </c>
      <c r="D236" s="66" t="s">
        <v>364</v>
      </c>
      <c r="E236" s="66">
        <v>2</v>
      </c>
      <c r="F236" s="66" t="s">
        <v>71</v>
      </c>
      <c r="G236" s="66" t="s">
        <v>679</v>
      </c>
      <c r="H236" s="68" t="s">
        <v>80</v>
      </c>
      <c r="I236" s="68" t="s">
        <v>362</v>
      </c>
      <c r="J236" s="66" t="s">
        <v>80</v>
      </c>
      <c r="K236" s="69">
        <v>2619</v>
      </c>
    </row>
    <row r="237" spans="1:11" ht="13.2" customHeight="1" x14ac:dyDescent="0.2">
      <c r="A237" s="65" t="str">
        <f>IF(AND(F237='Funding Chart'!$B$12,COUNTIF($C$1:C237,C237)=1),MAX($A$1:A236)+1,"")</f>
        <v/>
      </c>
      <c r="B237" s="66" t="s">
        <v>71</v>
      </c>
      <c r="C237" s="70" t="s">
        <v>17</v>
      </c>
      <c r="D237" s="66" t="s">
        <v>364</v>
      </c>
      <c r="E237" s="66">
        <v>2</v>
      </c>
      <c r="F237" s="66" t="s">
        <v>71</v>
      </c>
      <c r="G237" s="66" t="s">
        <v>679</v>
      </c>
      <c r="H237" s="68" t="s">
        <v>351</v>
      </c>
      <c r="I237" s="68" t="s">
        <v>354</v>
      </c>
      <c r="J237" s="66" t="s">
        <v>351</v>
      </c>
      <c r="K237" s="69">
        <v>9887424.6320000011</v>
      </c>
    </row>
    <row r="238" spans="1:11" ht="13.2" customHeight="1" x14ac:dyDescent="0.2">
      <c r="A238" s="65" t="str">
        <f>IF(AND(F238='Funding Chart'!$B$12,COUNTIF($C$1:C238,C238)=1),MAX($A$1:A237)+1,"")</f>
        <v/>
      </c>
      <c r="B238" s="66" t="s">
        <v>71</v>
      </c>
      <c r="C238" s="70" t="s">
        <v>17</v>
      </c>
      <c r="D238" s="66" t="s">
        <v>364</v>
      </c>
      <c r="E238" s="66">
        <v>2</v>
      </c>
      <c r="F238" s="66" t="s">
        <v>71</v>
      </c>
      <c r="G238" s="66" t="s">
        <v>679</v>
      </c>
      <c r="H238" s="68" t="s">
        <v>25</v>
      </c>
      <c r="I238" s="68" t="s">
        <v>354</v>
      </c>
      <c r="J238" s="66" t="s">
        <v>25</v>
      </c>
      <c r="K238" s="69">
        <v>27896.570666666677</v>
      </c>
    </row>
    <row r="239" spans="1:11" ht="13.2" customHeight="1" x14ac:dyDescent="0.2">
      <c r="A239" s="65" t="str">
        <f>IF(AND(F239='Funding Chart'!$B$12,COUNTIF($C$1:C239,C239)=1),MAX($A$1:A238)+1,"")</f>
        <v/>
      </c>
      <c r="B239" s="66" t="s">
        <v>71</v>
      </c>
      <c r="C239" s="70" t="s">
        <v>17</v>
      </c>
      <c r="D239" s="66" t="s">
        <v>364</v>
      </c>
      <c r="E239" s="66">
        <v>2</v>
      </c>
      <c r="F239" s="66" t="s">
        <v>71</v>
      </c>
      <c r="G239" s="66" t="s">
        <v>679</v>
      </c>
      <c r="H239" s="68" t="s">
        <v>24</v>
      </c>
      <c r="I239" s="68" t="s">
        <v>354</v>
      </c>
      <c r="J239" s="66" t="s">
        <v>24</v>
      </c>
      <c r="K239" s="69">
        <v>836863.14628571435</v>
      </c>
    </row>
    <row r="240" spans="1:11" ht="13.2" customHeight="1" x14ac:dyDescent="0.2">
      <c r="A240" s="65" t="str">
        <f>IF(AND(F240='Funding Chart'!$B$12,COUNTIF($C$1:C240,C240)=1),MAX($A$1:A239)+1,"")</f>
        <v/>
      </c>
      <c r="B240" s="66" t="s">
        <v>98</v>
      </c>
      <c r="C240" s="70" t="s">
        <v>17</v>
      </c>
      <c r="D240" s="66" t="s">
        <v>364</v>
      </c>
      <c r="E240" s="66">
        <v>2</v>
      </c>
      <c r="F240" s="66" t="s">
        <v>71</v>
      </c>
      <c r="G240" s="66" t="s">
        <v>679</v>
      </c>
      <c r="H240" s="68" t="s">
        <v>360</v>
      </c>
      <c r="I240" s="68" t="s">
        <v>362</v>
      </c>
      <c r="J240" s="66" t="s">
        <v>360</v>
      </c>
      <c r="K240" s="69">
        <v>770731</v>
      </c>
    </row>
    <row r="241" spans="1:11" ht="13.2" customHeight="1" x14ac:dyDescent="0.2">
      <c r="A241" s="65" t="str">
        <f>IF(AND(F241='Funding Chart'!$B$12,COUNTIF($C$1:C241,C241)=1),MAX($A$1:A240)+1,"")</f>
        <v/>
      </c>
      <c r="B241" s="66" t="s">
        <v>269</v>
      </c>
      <c r="C241" s="70" t="s">
        <v>18</v>
      </c>
      <c r="D241" s="66" t="s">
        <v>364</v>
      </c>
      <c r="E241" s="66">
        <v>2</v>
      </c>
      <c r="F241" s="66" t="s">
        <v>266</v>
      </c>
      <c r="G241" s="66" t="s">
        <v>680</v>
      </c>
      <c r="H241" s="68" t="s">
        <v>268</v>
      </c>
      <c r="I241" s="68" t="s">
        <v>362</v>
      </c>
      <c r="J241" s="66" t="s">
        <v>349</v>
      </c>
      <c r="K241" s="69">
        <v>90000</v>
      </c>
    </row>
    <row r="242" spans="1:11" ht="13.2" customHeight="1" x14ac:dyDescent="0.2">
      <c r="A242" s="65" t="str">
        <f>IF(AND(F242='Funding Chart'!$B$12,COUNTIF($C$1:C242,C242)=1),MAX($A$1:A241)+1,"")</f>
        <v/>
      </c>
      <c r="B242" s="66" t="s">
        <v>269</v>
      </c>
      <c r="C242" s="70" t="s">
        <v>18</v>
      </c>
      <c r="D242" s="66" t="s">
        <v>364</v>
      </c>
      <c r="E242" s="66">
        <v>2</v>
      </c>
      <c r="F242" s="66" t="s">
        <v>266</v>
      </c>
      <c r="G242" s="66" t="s">
        <v>680</v>
      </c>
      <c r="H242" s="68" t="s">
        <v>357</v>
      </c>
      <c r="I242" s="68" t="s">
        <v>358</v>
      </c>
      <c r="J242" s="66" t="s">
        <v>357</v>
      </c>
      <c r="K242" s="69">
        <v>124364</v>
      </c>
    </row>
    <row r="243" spans="1:11" ht="13.2" customHeight="1" x14ac:dyDescent="0.2">
      <c r="A243" s="65" t="str">
        <f>IF(AND(F243='Funding Chart'!$B$12,COUNTIF($C$1:C243,C243)=1),MAX($A$1:A242)+1,"")</f>
        <v/>
      </c>
      <c r="B243" s="66" t="s">
        <v>269</v>
      </c>
      <c r="C243" s="70" t="s">
        <v>18</v>
      </c>
      <c r="D243" s="66" t="s">
        <v>364</v>
      </c>
      <c r="E243" s="66">
        <v>2</v>
      </c>
      <c r="F243" s="66" t="s">
        <v>266</v>
      </c>
      <c r="G243" s="66" t="s">
        <v>680</v>
      </c>
      <c r="H243" s="68" t="s">
        <v>80</v>
      </c>
      <c r="I243" s="68" t="s">
        <v>362</v>
      </c>
      <c r="J243" s="66" t="s">
        <v>80</v>
      </c>
      <c r="K243" s="69">
        <v>12967</v>
      </c>
    </row>
    <row r="244" spans="1:11" ht="13.2" customHeight="1" x14ac:dyDescent="0.2">
      <c r="A244" s="65" t="str">
        <f>IF(AND(F244='Funding Chart'!$B$12,COUNTIF($C$1:C244,C244)=1),MAX($A$1:A243)+1,"")</f>
        <v/>
      </c>
      <c r="B244" s="66" t="s">
        <v>269</v>
      </c>
      <c r="C244" s="70" t="s">
        <v>18</v>
      </c>
      <c r="D244" s="66" t="s">
        <v>364</v>
      </c>
      <c r="E244" s="66">
        <v>2</v>
      </c>
      <c r="F244" s="66" t="s">
        <v>266</v>
      </c>
      <c r="G244" s="66" t="s">
        <v>680</v>
      </c>
      <c r="H244" s="68" t="s">
        <v>355</v>
      </c>
      <c r="I244" s="68" t="s">
        <v>354</v>
      </c>
      <c r="J244" s="66" t="s">
        <v>355</v>
      </c>
      <c r="K244" s="69">
        <v>64374.171428571433</v>
      </c>
    </row>
    <row r="245" spans="1:11" ht="13.2" customHeight="1" x14ac:dyDescent="0.2">
      <c r="A245" s="65" t="str">
        <f>IF(AND(F245='Funding Chart'!$B$12,COUNTIF($C$1:C245,C245)=1),MAX($A$1:A244)+1,"")</f>
        <v/>
      </c>
      <c r="B245" s="66" t="s">
        <v>269</v>
      </c>
      <c r="C245" s="70" t="s">
        <v>18</v>
      </c>
      <c r="D245" s="66" t="s">
        <v>364</v>
      </c>
      <c r="E245" s="66">
        <v>2</v>
      </c>
      <c r="F245" s="66" t="s">
        <v>266</v>
      </c>
      <c r="G245" s="66" t="s">
        <v>680</v>
      </c>
      <c r="H245" s="68" t="s">
        <v>351</v>
      </c>
      <c r="I245" s="68" t="s">
        <v>354</v>
      </c>
      <c r="J245" s="66" t="s">
        <v>351</v>
      </c>
      <c r="K245" s="69">
        <v>147258.37333333335</v>
      </c>
    </row>
    <row r="246" spans="1:11" ht="13.2" customHeight="1" x14ac:dyDescent="0.2">
      <c r="A246" s="65" t="str">
        <f>IF(AND(F246='Funding Chart'!$B$12,COUNTIF($C$1:C246,C246)=1),MAX($A$1:A245)+1,"")</f>
        <v/>
      </c>
      <c r="B246" s="66" t="s">
        <v>269</v>
      </c>
      <c r="C246" s="70" t="s">
        <v>18</v>
      </c>
      <c r="D246" s="66" t="s">
        <v>364</v>
      </c>
      <c r="E246" s="66">
        <v>2</v>
      </c>
      <c r="F246" s="66" t="s">
        <v>266</v>
      </c>
      <c r="G246" s="66" t="s">
        <v>680</v>
      </c>
      <c r="H246" s="68" t="s">
        <v>24</v>
      </c>
      <c r="I246" s="68" t="s">
        <v>354</v>
      </c>
      <c r="J246" s="66" t="s">
        <v>24</v>
      </c>
      <c r="K246" s="69">
        <v>87343.28571428571</v>
      </c>
    </row>
    <row r="247" spans="1:11" ht="13.2" customHeight="1" x14ac:dyDescent="0.2">
      <c r="A247" s="65" t="str">
        <f>IF(AND(F247='Funding Chart'!$B$12,COUNTIF($C$1:C247,C247)=1),MAX($A$1:A246)+1,"")</f>
        <v/>
      </c>
      <c r="B247" s="66" t="s">
        <v>267</v>
      </c>
      <c r="C247" s="70" t="s">
        <v>18</v>
      </c>
      <c r="D247" s="66" t="s">
        <v>364</v>
      </c>
      <c r="E247" s="66">
        <v>2</v>
      </c>
      <c r="F247" s="66" t="s">
        <v>266</v>
      </c>
      <c r="G247" s="66" t="s">
        <v>680</v>
      </c>
      <c r="H247" s="68" t="s">
        <v>360</v>
      </c>
      <c r="I247" s="68" t="s">
        <v>362</v>
      </c>
      <c r="J247" s="66" t="s">
        <v>360</v>
      </c>
      <c r="K247" s="69">
        <v>115700</v>
      </c>
    </row>
    <row r="248" spans="1:11" ht="13.2" customHeight="1" x14ac:dyDescent="0.2">
      <c r="A248" s="65" t="str">
        <f>IF(AND(F248='Funding Chart'!$B$12,COUNTIF($C$1:C248,C248)=1),MAX($A$1:A247)+1,"")</f>
        <v/>
      </c>
      <c r="B248" s="66" t="s">
        <v>263</v>
      </c>
      <c r="C248" s="70" t="s">
        <v>19</v>
      </c>
      <c r="D248" s="66" t="s">
        <v>364</v>
      </c>
      <c r="E248" s="66">
        <v>2</v>
      </c>
      <c r="F248" s="66" t="s">
        <v>263</v>
      </c>
      <c r="G248" s="66" t="s">
        <v>681</v>
      </c>
      <c r="H248" s="68" t="s">
        <v>265</v>
      </c>
      <c r="I248" s="68" t="s">
        <v>362</v>
      </c>
      <c r="J248" s="66" t="s">
        <v>349</v>
      </c>
      <c r="K248" s="69">
        <v>90000</v>
      </c>
    </row>
    <row r="249" spans="1:11" ht="13.2" customHeight="1" x14ac:dyDescent="0.2">
      <c r="A249" s="65" t="str">
        <f>IF(AND(F249='Funding Chart'!$B$12,COUNTIF($C$1:C249,C249)=1),MAX($A$1:A248)+1,"")</f>
        <v/>
      </c>
      <c r="B249" s="66" t="s">
        <v>263</v>
      </c>
      <c r="C249" s="70" t="s">
        <v>19</v>
      </c>
      <c r="D249" s="66" t="s">
        <v>364</v>
      </c>
      <c r="E249" s="66">
        <v>2</v>
      </c>
      <c r="F249" s="66" t="s">
        <v>263</v>
      </c>
      <c r="G249" s="66" t="s">
        <v>681</v>
      </c>
      <c r="H249" s="68" t="s">
        <v>357</v>
      </c>
      <c r="I249" s="68" t="s">
        <v>358</v>
      </c>
      <c r="J249" s="66" t="s">
        <v>357</v>
      </c>
      <c r="K249" s="69">
        <v>164820</v>
      </c>
    </row>
    <row r="250" spans="1:11" ht="13.2" customHeight="1" x14ac:dyDescent="0.2">
      <c r="A250" s="65" t="str">
        <f>IF(AND(F250='Funding Chart'!$B$12,COUNTIF($C$1:C250,C250)=1),MAX($A$1:A249)+1,"")</f>
        <v/>
      </c>
      <c r="B250" s="66" t="s">
        <v>263</v>
      </c>
      <c r="C250" s="70" t="s">
        <v>19</v>
      </c>
      <c r="D250" s="66" t="s">
        <v>364</v>
      </c>
      <c r="E250" s="66">
        <v>2</v>
      </c>
      <c r="F250" s="66" t="s">
        <v>263</v>
      </c>
      <c r="G250" s="66" t="s">
        <v>681</v>
      </c>
      <c r="H250" s="68" t="s">
        <v>80</v>
      </c>
      <c r="I250" s="68" t="s">
        <v>362</v>
      </c>
      <c r="J250" s="66" t="s">
        <v>80</v>
      </c>
      <c r="K250" s="69">
        <v>11529</v>
      </c>
    </row>
    <row r="251" spans="1:11" ht="13.2" customHeight="1" x14ac:dyDescent="0.2">
      <c r="A251" s="65" t="str">
        <f>IF(AND(F251='Funding Chart'!$B$12,COUNTIF($C$1:C251,C251)=1),MAX($A$1:A250)+1,"")</f>
        <v/>
      </c>
      <c r="B251" s="66" t="s">
        <v>263</v>
      </c>
      <c r="C251" s="70" t="s">
        <v>19</v>
      </c>
      <c r="D251" s="66" t="s">
        <v>364</v>
      </c>
      <c r="E251" s="66">
        <v>2</v>
      </c>
      <c r="F251" s="66" t="s">
        <v>263</v>
      </c>
      <c r="G251" s="66" t="s">
        <v>681</v>
      </c>
      <c r="H251" s="68" t="s">
        <v>355</v>
      </c>
      <c r="I251" s="68" t="s">
        <v>354</v>
      </c>
      <c r="J251" s="66" t="s">
        <v>355</v>
      </c>
      <c r="K251" s="69">
        <v>2237.8285714285712</v>
      </c>
    </row>
    <row r="252" spans="1:11" ht="13.2" customHeight="1" x14ac:dyDescent="0.2">
      <c r="A252" s="65" t="str">
        <f>IF(AND(F252='Funding Chart'!$B$12,COUNTIF($C$1:C252,C252)=1),MAX($A$1:A251)+1,"")</f>
        <v/>
      </c>
      <c r="B252" s="66" t="s">
        <v>263</v>
      </c>
      <c r="C252" s="70" t="s">
        <v>19</v>
      </c>
      <c r="D252" s="66" t="s">
        <v>364</v>
      </c>
      <c r="E252" s="66">
        <v>2</v>
      </c>
      <c r="F252" s="66" t="s">
        <v>263</v>
      </c>
      <c r="G252" s="66" t="s">
        <v>681</v>
      </c>
      <c r="H252" s="68" t="s">
        <v>351</v>
      </c>
      <c r="I252" s="68" t="s">
        <v>354</v>
      </c>
      <c r="J252" s="66" t="s">
        <v>351</v>
      </c>
      <c r="K252" s="69">
        <v>943804.86266666651</v>
      </c>
    </row>
    <row r="253" spans="1:11" ht="13.2" customHeight="1" x14ac:dyDescent="0.2">
      <c r="A253" s="65" t="str">
        <f>IF(AND(F253='Funding Chart'!$B$12,COUNTIF($C$1:C253,C253)=1),MAX($A$1:A252)+1,"")</f>
        <v/>
      </c>
      <c r="B253" s="66" t="s">
        <v>263</v>
      </c>
      <c r="C253" s="70" t="s">
        <v>19</v>
      </c>
      <c r="D253" s="66" t="s">
        <v>364</v>
      </c>
      <c r="E253" s="66">
        <v>2</v>
      </c>
      <c r="F253" s="66" t="s">
        <v>263</v>
      </c>
      <c r="G253" s="66" t="s">
        <v>681</v>
      </c>
      <c r="H253" s="68" t="s">
        <v>24</v>
      </c>
      <c r="I253" s="68" t="s">
        <v>354</v>
      </c>
      <c r="J253" s="66" t="s">
        <v>24</v>
      </c>
      <c r="K253" s="69">
        <v>129807.65142857144</v>
      </c>
    </row>
    <row r="254" spans="1:11" ht="13.2" customHeight="1" x14ac:dyDescent="0.2">
      <c r="A254" s="65" t="str">
        <f>IF(AND(F254='Funding Chart'!$B$12,COUNTIF($C$1:C254,C254)=1),MAX($A$1:A253)+1,"")</f>
        <v/>
      </c>
      <c r="B254" s="66" t="s">
        <v>264</v>
      </c>
      <c r="C254" s="70" t="s">
        <v>19</v>
      </c>
      <c r="D254" s="66" t="s">
        <v>364</v>
      </c>
      <c r="E254" s="66">
        <v>2</v>
      </c>
      <c r="F254" s="66" t="s">
        <v>263</v>
      </c>
      <c r="G254" s="66" t="s">
        <v>681</v>
      </c>
      <c r="H254" s="68" t="s">
        <v>360</v>
      </c>
      <c r="I254" s="68" t="s">
        <v>362</v>
      </c>
      <c r="J254" s="66" t="s">
        <v>360</v>
      </c>
      <c r="K254" s="69">
        <v>162314</v>
      </c>
    </row>
    <row r="255" spans="1:11" ht="13.2" customHeight="1" x14ac:dyDescent="0.2">
      <c r="A255" s="65" t="str">
        <f>IF(AND(F255='Funding Chart'!$B$12,COUNTIF($C$1:C255,C255)=1),MAX($A$1:A254)+1,"")</f>
        <v/>
      </c>
      <c r="B255" s="66" t="s">
        <v>68</v>
      </c>
      <c r="C255" s="70" t="s">
        <v>20</v>
      </c>
      <c r="D255" s="66" t="s">
        <v>364</v>
      </c>
      <c r="E255" s="66">
        <v>2</v>
      </c>
      <c r="F255" s="66" t="s">
        <v>261</v>
      </c>
      <c r="G255" s="66" t="s">
        <v>682</v>
      </c>
      <c r="H255" s="68" t="s">
        <v>262</v>
      </c>
      <c r="I255" s="68" t="s">
        <v>362</v>
      </c>
      <c r="J255" s="66" t="s">
        <v>349</v>
      </c>
      <c r="K255" s="69">
        <v>381232</v>
      </c>
    </row>
    <row r="256" spans="1:11" ht="13.2" customHeight="1" x14ac:dyDescent="0.2">
      <c r="A256" s="65" t="str">
        <f>IF(AND(F256='Funding Chart'!$B$12,COUNTIF($C$1:C256,C256)=1),MAX($A$1:A255)+1,"")</f>
        <v/>
      </c>
      <c r="B256" s="66" t="s">
        <v>68</v>
      </c>
      <c r="C256" s="70" t="s">
        <v>20</v>
      </c>
      <c r="D256" s="66" t="s">
        <v>364</v>
      </c>
      <c r="E256" s="66">
        <v>2</v>
      </c>
      <c r="F256" s="66" t="s">
        <v>261</v>
      </c>
      <c r="G256" s="66" t="s">
        <v>682</v>
      </c>
      <c r="H256" s="68" t="s">
        <v>357</v>
      </c>
      <c r="I256" s="68" t="s">
        <v>358</v>
      </c>
      <c r="J256" s="66" t="s">
        <v>357</v>
      </c>
      <c r="K256" s="69">
        <v>666164</v>
      </c>
    </row>
    <row r="257" spans="1:11" ht="13.2" customHeight="1" x14ac:dyDescent="0.2">
      <c r="A257" s="65" t="str">
        <f>IF(AND(F257='Funding Chart'!$B$12,COUNTIF($C$1:C257,C257)=1),MAX($A$1:A256)+1,"")</f>
        <v/>
      </c>
      <c r="B257" s="66" t="s">
        <v>68</v>
      </c>
      <c r="C257" s="70" t="s">
        <v>20</v>
      </c>
      <c r="D257" s="66" t="s">
        <v>364</v>
      </c>
      <c r="E257" s="66">
        <v>2</v>
      </c>
      <c r="F257" s="66" t="s">
        <v>261</v>
      </c>
      <c r="G257" s="66" t="s">
        <v>682</v>
      </c>
      <c r="H257" s="68" t="s">
        <v>80</v>
      </c>
      <c r="I257" s="68" t="s">
        <v>362</v>
      </c>
      <c r="J257" s="66" t="s">
        <v>80</v>
      </c>
      <c r="K257" s="69">
        <v>42137</v>
      </c>
    </row>
    <row r="258" spans="1:11" ht="11.4" x14ac:dyDescent="0.2">
      <c r="A258" s="65" t="str">
        <f>IF(AND(F258='Funding Chart'!$B$12,COUNTIF($C$1:C258,C258)=1),MAX($A$1:A257)+1,"")</f>
        <v/>
      </c>
      <c r="B258" s="66" t="s">
        <v>68</v>
      </c>
      <c r="C258" s="70" t="s">
        <v>20</v>
      </c>
      <c r="D258" s="66" t="s">
        <v>364</v>
      </c>
      <c r="E258" s="66">
        <v>2</v>
      </c>
      <c r="F258" s="66" t="s">
        <v>261</v>
      </c>
      <c r="G258" s="66" t="s">
        <v>682</v>
      </c>
      <c r="H258" s="68" t="s">
        <v>355</v>
      </c>
      <c r="I258" s="68" t="s">
        <v>354</v>
      </c>
      <c r="J258" s="66" t="s">
        <v>355</v>
      </c>
      <c r="K258" s="69">
        <v>32200.157142857151</v>
      </c>
    </row>
    <row r="259" spans="1:11" ht="11.4" x14ac:dyDescent="0.2">
      <c r="A259" s="65" t="str">
        <f>IF(AND(F259='Funding Chart'!$B$12,COUNTIF($C$1:C259,C259)=1),MAX($A$1:A258)+1,"")</f>
        <v/>
      </c>
      <c r="B259" s="66" t="s">
        <v>68</v>
      </c>
      <c r="C259" s="70" t="s">
        <v>20</v>
      </c>
      <c r="D259" s="66" t="s">
        <v>364</v>
      </c>
      <c r="E259" s="66">
        <v>2</v>
      </c>
      <c r="F259" s="66" t="s">
        <v>261</v>
      </c>
      <c r="G259" s="66" t="s">
        <v>682</v>
      </c>
      <c r="H259" s="68" t="s">
        <v>351</v>
      </c>
      <c r="I259" s="68" t="s">
        <v>354</v>
      </c>
      <c r="J259" s="66" t="s">
        <v>351</v>
      </c>
      <c r="K259" s="69">
        <v>6825518.422857143</v>
      </c>
    </row>
    <row r="260" spans="1:11" ht="13.2" customHeight="1" x14ac:dyDescent="0.2">
      <c r="A260" s="65" t="str">
        <f>IF(AND(F260='Funding Chart'!$B$12,COUNTIF($C$1:C260,C260)=1),MAX($A$1:A259)+1,"")</f>
        <v/>
      </c>
      <c r="B260" s="66" t="s">
        <v>68</v>
      </c>
      <c r="C260" s="70" t="s">
        <v>20</v>
      </c>
      <c r="D260" s="66" t="s">
        <v>364</v>
      </c>
      <c r="E260" s="66">
        <v>2</v>
      </c>
      <c r="F260" s="66" t="s">
        <v>261</v>
      </c>
      <c r="G260" s="66" t="s">
        <v>682</v>
      </c>
      <c r="H260" s="68" t="s">
        <v>24</v>
      </c>
      <c r="I260" s="68" t="s">
        <v>354</v>
      </c>
      <c r="J260" s="66" t="s">
        <v>24</v>
      </c>
      <c r="K260" s="69">
        <v>1335139.2314285713</v>
      </c>
    </row>
    <row r="261" spans="1:11" ht="13.2" customHeight="1" x14ac:dyDescent="0.2">
      <c r="A261" s="65" t="str">
        <f>IF(AND(F261='Funding Chart'!$B$12,COUNTIF($C$1:C261,C261)=1),MAX($A$1:A260)+1,"")</f>
        <v/>
      </c>
      <c r="B261" s="66" t="s">
        <v>150</v>
      </c>
      <c r="C261" s="70" t="s">
        <v>20</v>
      </c>
      <c r="D261" s="66" t="s">
        <v>364</v>
      </c>
      <c r="E261" s="66">
        <v>2</v>
      </c>
      <c r="F261" s="66" t="s">
        <v>261</v>
      </c>
      <c r="G261" s="66" t="s">
        <v>682</v>
      </c>
      <c r="H261" s="68" t="s">
        <v>360</v>
      </c>
      <c r="I261" s="68" t="s">
        <v>362</v>
      </c>
      <c r="J261" s="66" t="s">
        <v>360</v>
      </c>
      <c r="K261" s="69">
        <v>798320</v>
      </c>
    </row>
    <row r="262" spans="1:11" ht="13.2" customHeight="1" x14ac:dyDescent="0.2">
      <c r="A262" s="65" t="str">
        <f>IF(AND(F262='Funding Chart'!$B$12,COUNTIF($C$1:C262,C262)=1),MAX($A$1:A261)+1,"")</f>
        <v/>
      </c>
      <c r="B262" s="66" t="s">
        <v>68</v>
      </c>
      <c r="C262" s="70" t="s">
        <v>21</v>
      </c>
      <c r="D262" s="66" t="s">
        <v>364</v>
      </c>
      <c r="E262" s="66">
        <v>2</v>
      </c>
      <c r="F262" s="66" t="s">
        <v>68</v>
      </c>
      <c r="G262" s="66" t="s">
        <v>683</v>
      </c>
      <c r="H262" s="68" t="s">
        <v>260</v>
      </c>
      <c r="I262" s="68" t="s">
        <v>362</v>
      </c>
      <c r="J262" s="66" t="s">
        <v>349</v>
      </c>
      <c r="K262" s="69">
        <v>1352601</v>
      </c>
    </row>
    <row r="263" spans="1:11" ht="13.2" customHeight="1" x14ac:dyDescent="0.2">
      <c r="A263" s="65" t="str">
        <f>IF(AND(F263='Funding Chart'!$B$12,COUNTIF($C$1:C263,C263)=1),MAX($A$1:A262)+1,"")</f>
        <v/>
      </c>
      <c r="B263" s="66" t="s">
        <v>68</v>
      </c>
      <c r="C263" s="70" t="s">
        <v>21</v>
      </c>
      <c r="D263" s="66" t="s">
        <v>364</v>
      </c>
      <c r="E263" s="66">
        <v>2</v>
      </c>
      <c r="F263" s="66" t="s">
        <v>68</v>
      </c>
      <c r="G263" s="66" t="s">
        <v>683</v>
      </c>
      <c r="H263" s="68" t="s">
        <v>357</v>
      </c>
      <c r="I263" s="68" t="s">
        <v>358</v>
      </c>
      <c r="J263" s="66" t="s">
        <v>357</v>
      </c>
      <c r="K263" s="69">
        <v>6362319</v>
      </c>
    </row>
    <row r="264" spans="1:11" ht="13.2" customHeight="1" x14ac:dyDescent="0.2">
      <c r="A264" s="65" t="str">
        <f>IF(AND(F264='Funding Chart'!$B$12,COUNTIF($C$1:C264,C264)=1),MAX($A$1:A263)+1,"")</f>
        <v/>
      </c>
      <c r="B264" s="66" t="s">
        <v>68</v>
      </c>
      <c r="C264" s="70" t="s">
        <v>21</v>
      </c>
      <c r="D264" s="66" t="s">
        <v>364</v>
      </c>
      <c r="E264" s="66">
        <v>2</v>
      </c>
      <c r="F264" s="66" t="s">
        <v>68</v>
      </c>
      <c r="G264" s="66" t="s">
        <v>683</v>
      </c>
      <c r="H264" s="68" t="s">
        <v>80</v>
      </c>
      <c r="I264" s="68" t="s">
        <v>362</v>
      </c>
      <c r="J264" s="66" t="s">
        <v>80</v>
      </c>
      <c r="K264" s="69">
        <v>797387</v>
      </c>
    </row>
    <row r="265" spans="1:11" ht="13.2" customHeight="1" x14ac:dyDescent="0.2">
      <c r="A265" s="65" t="str">
        <f>IF(AND(F265='Funding Chart'!$B$12,COUNTIF($C$1:C265,C265)=1),MAX($A$1:A264)+1,"")</f>
        <v/>
      </c>
      <c r="B265" s="66" t="s">
        <v>68</v>
      </c>
      <c r="C265" s="70" t="s">
        <v>21</v>
      </c>
      <c r="D265" s="66" t="s">
        <v>364</v>
      </c>
      <c r="E265" s="66">
        <v>2</v>
      </c>
      <c r="F265" s="66" t="s">
        <v>68</v>
      </c>
      <c r="G265" s="66" t="s">
        <v>683</v>
      </c>
      <c r="H265" s="68" t="s">
        <v>355</v>
      </c>
      <c r="I265" s="68" t="s">
        <v>354</v>
      </c>
      <c r="J265" s="66" t="s">
        <v>355</v>
      </c>
      <c r="K265" s="69">
        <v>1086726.6771428571</v>
      </c>
    </row>
    <row r="266" spans="1:11" ht="13.2" customHeight="1" x14ac:dyDescent="0.2">
      <c r="A266" s="65" t="str">
        <f>IF(AND(F266='Funding Chart'!$B$12,COUNTIF($C$1:C266,C266)=1),MAX($A$1:A265)+1,"")</f>
        <v/>
      </c>
      <c r="B266" s="66" t="s">
        <v>68</v>
      </c>
      <c r="C266" s="70" t="s">
        <v>21</v>
      </c>
      <c r="D266" s="66" t="s">
        <v>364</v>
      </c>
      <c r="E266" s="66">
        <v>2</v>
      </c>
      <c r="F266" s="66" t="s">
        <v>68</v>
      </c>
      <c r="G266" s="66" t="s">
        <v>683</v>
      </c>
      <c r="H266" s="68" t="s">
        <v>351</v>
      </c>
      <c r="I266" s="68" t="s">
        <v>354</v>
      </c>
      <c r="J266" s="66" t="s">
        <v>351</v>
      </c>
      <c r="K266" s="69">
        <v>25786162.849904764</v>
      </c>
    </row>
    <row r="267" spans="1:11" ht="13.2" customHeight="1" x14ac:dyDescent="0.2">
      <c r="A267" s="65" t="str">
        <f>IF(AND(F267='Funding Chart'!$B$12,COUNTIF($C$1:C267,C267)=1),MAX($A$1:A266)+1,"")</f>
        <v/>
      </c>
      <c r="B267" s="66" t="s">
        <v>68</v>
      </c>
      <c r="C267" s="70" t="s">
        <v>21</v>
      </c>
      <c r="D267" s="66" t="s">
        <v>364</v>
      </c>
      <c r="E267" s="66">
        <v>2</v>
      </c>
      <c r="F267" s="66" t="s">
        <v>68</v>
      </c>
      <c r="G267" s="66" t="s">
        <v>683</v>
      </c>
      <c r="H267" s="68" t="s">
        <v>25</v>
      </c>
      <c r="I267" s="68" t="s">
        <v>354</v>
      </c>
      <c r="J267" s="66" t="s">
        <v>25</v>
      </c>
      <c r="K267" s="69">
        <v>254242.58133333334</v>
      </c>
    </row>
    <row r="268" spans="1:11" ht="13.2" customHeight="1" x14ac:dyDescent="0.2">
      <c r="A268" s="65" t="str">
        <f>IF(AND(F268='Funding Chart'!$B$12,COUNTIF($C$1:C268,C268)=1),MAX($A$1:A267)+1,"")</f>
        <v/>
      </c>
      <c r="B268" s="66" t="s">
        <v>68</v>
      </c>
      <c r="C268" s="70" t="s">
        <v>21</v>
      </c>
      <c r="D268" s="66" t="s">
        <v>364</v>
      </c>
      <c r="E268" s="66">
        <v>2</v>
      </c>
      <c r="F268" s="66" t="s">
        <v>68</v>
      </c>
      <c r="G268" s="66" t="s">
        <v>683</v>
      </c>
      <c r="H268" s="68" t="s">
        <v>24</v>
      </c>
      <c r="I268" s="68" t="s">
        <v>354</v>
      </c>
      <c r="J268" s="66" t="s">
        <v>24</v>
      </c>
      <c r="K268" s="69">
        <v>9338605.8158095255</v>
      </c>
    </row>
    <row r="269" spans="1:11" ht="13.2" customHeight="1" x14ac:dyDescent="0.2">
      <c r="A269" s="65" t="str">
        <f>IF(AND(F269='Funding Chart'!$B$12,COUNTIF($C$1:C269,C269)=1),MAX($A$1:A268)+1,"")</f>
        <v/>
      </c>
      <c r="B269" s="66" t="s">
        <v>150</v>
      </c>
      <c r="C269" s="70" t="s">
        <v>21</v>
      </c>
      <c r="D269" s="66" t="s">
        <v>364</v>
      </c>
      <c r="E269" s="66">
        <v>2</v>
      </c>
      <c r="F269" s="66" t="s">
        <v>68</v>
      </c>
      <c r="G269" s="66" t="s">
        <v>683</v>
      </c>
      <c r="H269" s="68" t="s">
        <v>360</v>
      </c>
      <c r="I269" s="68" t="s">
        <v>362</v>
      </c>
      <c r="J269" s="66" t="s">
        <v>360</v>
      </c>
      <c r="K269" s="69">
        <v>4279280</v>
      </c>
    </row>
    <row r="270" spans="1:11" ht="13.2" customHeight="1" x14ac:dyDescent="0.2">
      <c r="A270" s="65" t="str">
        <f>IF(AND(F270='Funding Chart'!$B$12,COUNTIF($C$1:C270,C270)=1),MAX($A$1:A269)+1,"")</f>
        <v/>
      </c>
      <c r="B270" s="66" t="s">
        <v>68</v>
      </c>
      <c r="C270" s="66" t="s">
        <v>21</v>
      </c>
      <c r="D270" s="66" t="s">
        <v>364</v>
      </c>
      <c r="E270" s="66">
        <v>2</v>
      </c>
      <c r="F270" s="66" t="s">
        <v>68</v>
      </c>
      <c r="G270" s="66" t="s">
        <v>683</v>
      </c>
      <c r="H270" s="68" t="s">
        <v>359</v>
      </c>
      <c r="I270" s="68" t="s">
        <v>362</v>
      </c>
      <c r="J270" s="66" t="s">
        <v>359</v>
      </c>
      <c r="K270" s="69">
        <v>2134018</v>
      </c>
    </row>
    <row r="271" spans="1:11" ht="13.2" customHeight="1" x14ac:dyDescent="0.2">
      <c r="A271" s="65" t="str">
        <f>IF(AND(F271='Funding Chart'!$B$12,COUNTIF($C$1:C271,C271)=1),MAX($A$1:A270)+1,"")</f>
        <v/>
      </c>
      <c r="B271" s="66" t="s">
        <v>254</v>
      </c>
      <c r="C271" s="70" t="s">
        <v>22</v>
      </c>
      <c r="D271" s="66" t="s">
        <v>364</v>
      </c>
      <c r="E271" s="66">
        <v>2</v>
      </c>
      <c r="F271" s="66" t="s">
        <v>252</v>
      </c>
      <c r="G271" s="66" t="s">
        <v>251</v>
      </c>
      <c r="H271" s="68" t="s">
        <v>256</v>
      </c>
      <c r="I271" s="68" t="s">
        <v>362</v>
      </c>
      <c r="J271" s="66" t="s">
        <v>349</v>
      </c>
      <c r="K271" s="69">
        <v>532781</v>
      </c>
    </row>
    <row r="272" spans="1:11" ht="13.2" customHeight="1" x14ac:dyDescent="0.2">
      <c r="A272" s="65" t="str">
        <f>IF(AND(F272='Funding Chart'!$B$12,COUNTIF($C$1:C272,C272)=1),MAX($A$1:A271)+1,"")</f>
        <v/>
      </c>
      <c r="B272" s="66" t="s">
        <v>254</v>
      </c>
      <c r="C272" s="70" t="s">
        <v>22</v>
      </c>
      <c r="D272" s="66" t="s">
        <v>364</v>
      </c>
      <c r="E272" s="66">
        <v>2</v>
      </c>
      <c r="F272" s="66" t="s">
        <v>252</v>
      </c>
      <c r="G272" s="66" t="s">
        <v>251</v>
      </c>
      <c r="H272" s="68" t="s">
        <v>357</v>
      </c>
      <c r="I272" s="68" t="s">
        <v>358</v>
      </c>
      <c r="J272" s="66" t="s">
        <v>357</v>
      </c>
      <c r="K272" s="69">
        <v>2173002</v>
      </c>
    </row>
    <row r="273" spans="1:11" ht="13.2" customHeight="1" x14ac:dyDescent="0.2">
      <c r="A273" s="65" t="str">
        <f>IF(AND(F273='Funding Chart'!$B$12,COUNTIF($C$1:C273,C273)=1),MAX($A$1:A272)+1,"")</f>
        <v/>
      </c>
      <c r="B273" s="66" t="s">
        <v>254</v>
      </c>
      <c r="C273" s="70" t="s">
        <v>22</v>
      </c>
      <c r="D273" s="66" t="s">
        <v>364</v>
      </c>
      <c r="E273" s="66">
        <v>2</v>
      </c>
      <c r="F273" s="66" t="s">
        <v>252</v>
      </c>
      <c r="G273" s="66" t="s">
        <v>251</v>
      </c>
      <c r="H273" s="68" t="s">
        <v>80</v>
      </c>
      <c r="I273" s="68" t="s">
        <v>362</v>
      </c>
      <c r="J273" s="66" t="s">
        <v>80</v>
      </c>
      <c r="K273" s="69">
        <v>0</v>
      </c>
    </row>
    <row r="274" spans="1:11" ht="13.2" customHeight="1" x14ac:dyDescent="0.2">
      <c r="A274" s="65" t="str">
        <f>IF(AND(F274='Funding Chart'!$B$12,COUNTIF($C$1:C274,C274)=1),MAX($A$1:A273)+1,"")</f>
        <v/>
      </c>
      <c r="B274" s="66" t="s">
        <v>254</v>
      </c>
      <c r="C274" s="70" t="s">
        <v>22</v>
      </c>
      <c r="D274" s="66" t="s">
        <v>364</v>
      </c>
      <c r="E274" s="66">
        <v>2</v>
      </c>
      <c r="F274" s="66" t="s">
        <v>252</v>
      </c>
      <c r="G274" s="66" t="s">
        <v>251</v>
      </c>
      <c r="H274" s="68" t="s">
        <v>351</v>
      </c>
      <c r="I274" s="68" t="s">
        <v>354</v>
      </c>
      <c r="J274" s="66" t="s">
        <v>351</v>
      </c>
      <c r="K274" s="69">
        <v>10606703.509333331</v>
      </c>
    </row>
    <row r="275" spans="1:11" ht="13.2" customHeight="1" x14ac:dyDescent="0.2">
      <c r="A275" s="65" t="str">
        <f>IF(AND(F275='Funding Chart'!$B$12,COUNTIF($C$1:C275,C275)=1),MAX($A$1:A274)+1,"")</f>
        <v/>
      </c>
      <c r="B275" s="66" t="s">
        <v>254</v>
      </c>
      <c r="C275" s="70" t="s">
        <v>22</v>
      </c>
      <c r="D275" s="66" t="s">
        <v>364</v>
      </c>
      <c r="E275" s="66">
        <v>2</v>
      </c>
      <c r="F275" s="66" t="s">
        <v>252</v>
      </c>
      <c r="G275" s="66" t="s">
        <v>251</v>
      </c>
      <c r="H275" s="68" t="s">
        <v>25</v>
      </c>
      <c r="I275" s="68" t="s">
        <v>354</v>
      </c>
      <c r="J275" s="66" t="s">
        <v>25</v>
      </c>
      <c r="K275" s="69">
        <v>192592.41600000003</v>
      </c>
    </row>
    <row r="276" spans="1:11" ht="13.2" customHeight="1" x14ac:dyDescent="0.2">
      <c r="A276" s="65" t="str">
        <f>IF(AND(F276='Funding Chart'!$B$12,COUNTIF($C$1:C276,C276)=1),MAX($A$1:A275)+1,"")</f>
        <v/>
      </c>
      <c r="B276" s="66" t="s">
        <v>254</v>
      </c>
      <c r="C276" s="70" t="s">
        <v>22</v>
      </c>
      <c r="D276" s="66" t="s">
        <v>364</v>
      </c>
      <c r="E276" s="66">
        <v>2</v>
      </c>
      <c r="F276" s="66" t="s">
        <v>252</v>
      </c>
      <c r="G276" s="66" t="s">
        <v>251</v>
      </c>
      <c r="H276" s="68" t="s">
        <v>24</v>
      </c>
      <c r="I276" s="68" t="s">
        <v>354</v>
      </c>
      <c r="J276" s="66" t="s">
        <v>24</v>
      </c>
      <c r="K276" s="69">
        <v>4869400.2506666658</v>
      </c>
    </row>
    <row r="277" spans="1:11" ht="13.2" customHeight="1" x14ac:dyDescent="0.2">
      <c r="A277" s="65" t="str">
        <f>IF(AND(F277='Funding Chart'!$B$12,COUNTIF($C$1:C277,C277)=1),MAX($A$1:A276)+1,"")</f>
        <v/>
      </c>
      <c r="B277" s="66" t="s">
        <v>253</v>
      </c>
      <c r="C277" s="70" t="s">
        <v>22</v>
      </c>
      <c r="D277" s="66" t="s">
        <v>364</v>
      </c>
      <c r="E277" s="66">
        <v>2</v>
      </c>
      <c r="F277" s="66" t="s">
        <v>252</v>
      </c>
      <c r="G277" s="66" t="s">
        <v>251</v>
      </c>
      <c r="H277" s="68" t="s">
        <v>360</v>
      </c>
      <c r="I277" s="68" t="s">
        <v>362</v>
      </c>
      <c r="J277" s="66" t="s">
        <v>360</v>
      </c>
      <c r="K277" s="69">
        <v>2674652</v>
      </c>
    </row>
    <row r="278" spans="1:11" ht="11.4" x14ac:dyDescent="0.2">
      <c r="A278" s="65" t="str">
        <f>IF(AND(F278='Funding Chart'!$B$12,COUNTIF($C$1:C278,C278)=1),MAX($A$1:A277)+1,"")</f>
        <v/>
      </c>
      <c r="B278" s="66" t="s">
        <v>247</v>
      </c>
      <c r="C278" s="70" t="s">
        <v>51</v>
      </c>
      <c r="D278" s="66" t="s">
        <v>364</v>
      </c>
      <c r="E278" s="66">
        <v>2</v>
      </c>
      <c r="F278" s="66" t="s">
        <v>247</v>
      </c>
      <c r="G278" s="66" t="s">
        <v>684</v>
      </c>
      <c r="H278" s="68" t="s">
        <v>250</v>
      </c>
      <c r="I278" s="68" t="s">
        <v>362</v>
      </c>
      <c r="J278" s="66" t="s">
        <v>349</v>
      </c>
      <c r="K278" s="69">
        <v>90000</v>
      </c>
    </row>
    <row r="279" spans="1:11" ht="13.2" customHeight="1" x14ac:dyDescent="0.2">
      <c r="A279" s="65" t="str">
        <f>IF(AND(F279='Funding Chart'!$B$12,COUNTIF($C$1:C279,C279)=1),MAX($A$1:A278)+1,"")</f>
        <v/>
      </c>
      <c r="B279" s="66" t="s">
        <v>247</v>
      </c>
      <c r="C279" s="70" t="s">
        <v>51</v>
      </c>
      <c r="D279" s="66" t="s">
        <v>364</v>
      </c>
      <c r="E279" s="66">
        <v>2</v>
      </c>
      <c r="F279" s="66" t="s">
        <v>247</v>
      </c>
      <c r="G279" s="66" t="s">
        <v>684</v>
      </c>
      <c r="H279" s="68" t="s">
        <v>357</v>
      </c>
      <c r="I279" s="68" t="s">
        <v>358</v>
      </c>
      <c r="J279" s="66" t="s">
        <v>357</v>
      </c>
      <c r="K279" s="69">
        <v>168909</v>
      </c>
    </row>
    <row r="280" spans="1:11" ht="13.2" customHeight="1" x14ac:dyDescent="0.2">
      <c r="A280" s="65" t="str">
        <f>IF(AND(F280='Funding Chart'!$B$12,COUNTIF($C$1:C280,C280)=1),MAX($A$1:A279)+1,"")</f>
        <v/>
      </c>
      <c r="B280" s="66" t="s">
        <v>247</v>
      </c>
      <c r="C280" s="70" t="s">
        <v>51</v>
      </c>
      <c r="D280" s="66" t="s">
        <v>364</v>
      </c>
      <c r="E280" s="66">
        <v>2</v>
      </c>
      <c r="F280" s="66" t="s">
        <v>247</v>
      </c>
      <c r="G280" s="66" t="s">
        <v>684</v>
      </c>
      <c r="H280" s="68" t="s">
        <v>80</v>
      </c>
      <c r="I280" s="68" t="s">
        <v>362</v>
      </c>
      <c r="J280" s="66" t="s">
        <v>80</v>
      </c>
      <c r="K280" s="69">
        <v>55643</v>
      </c>
    </row>
    <row r="281" spans="1:11" ht="13.2" customHeight="1" x14ac:dyDescent="0.2">
      <c r="A281" s="65" t="str">
        <f>IF(AND(F281='Funding Chart'!$B$12,COUNTIF($C$1:C281,C281)=1),MAX($A$1:A280)+1,"")</f>
        <v/>
      </c>
      <c r="B281" s="66" t="s">
        <v>247</v>
      </c>
      <c r="C281" s="70" t="s">
        <v>51</v>
      </c>
      <c r="D281" s="66" t="s">
        <v>364</v>
      </c>
      <c r="E281" s="66">
        <v>2</v>
      </c>
      <c r="F281" s="66" t="s">
        <v>247</v>
      </c>
      <c r="G281" s="66" t="s">
        <v>684</v>
      </c>
      <c r="H281" s="68" t="s">
        <v>355</v>
      </c>
      <c r="I281" s="68" t="s">
        <v>354</v>
      </c>
      <c r="J281" s="66" t="s">
        <v>355</v>
      </c>
      <c r="K281" s="69">
        <v>6049.4571428571435</v>
      </c>
    </row>
    <row r="282" spans="1:11" ht="13.2" customHeight="1" x14ac:dyDescent="0.2">
      <c r="A282" s="65" t="str">
        <f>IF(AND(F282='Funding Chart'!$B$12,COUNTIF($C$1:C282,C282)=1),MAX($A$1:A281)+1,"")</f>
        <v/>
      </c>
      <c r="B282" s="66" t="s">
        <v>247</v>
      </c>
      <c r="C282" s="70" t="s">
        <v>51</v>
      </c>
      <c r="D282" s="66" t="s">
        <v>364</v>
      </c>
      <c r="E282" s="66">
        <v>2</v>
      </c>
      <c r="F282" s="66" t="s">
        <v>247</v>
      </c>
      <c r="G282" s="66" t="s">
        <v>684</v>
      </c>
      <c r="H282" s="68" t="s">
        <v>351</v>
      </c>
      <c r="I282" s="68" t="s">
        <v>354</v>
      </c>
      <c r="J282" s="66" t="s">
        <v>351</v>
      </c>
      <c r="K282" s="69">
        <v>601299.75466666673</v>
      </c>
    </row>
    <row r="283" spans="1:11" ht="13.2" customHeight="1" x14ac:dyDescent="0.2">
      <c r="A283" s="65" t="str">
        <f>IF(AND(F283='Funding Chart'!$B$12,COUNTIF($C$1:C283,C283)=1),MAX($A$1:A282)+1,"")</f>
        <v/>
      </c>
      <c r="B283" s="66" t="s">
        <v>248</v>
      </c>
      <c r="C283" s="70" t="s">
        <v>51</v>
      </c>
      <c r="D283" s="66" t="s">
        <v>364</v>
      </c>
      <c r="E283" s="66">
        <v>2</v>
      </c>
      <c r="F283" s="66" t="s">
        <v>247</v>
      </c>
      <c r="G283" s="66" t="s">
        <v>684</v>
      </c>
      <c r="H283" s="68" t="s">
        <v>360</v>
      </c>
      <c r="I283" s="68" t="s">
        <v>362</v>
      </c>
      <c r="J283" s="66" t="s">
        <v>360</v>
      </c>
      <c r="K283" s="69">
        <v>156727</v>
      </c>
    </row>
    <row r="284" spans="1:11" ht="13.2" customHeight="1" x14ac:dyDescent="0.2">
      <c r="A284" s="65" t="str">
        <f>IF(AND(F284='Funding Chart'!$B$12,COUNTIF($C$1:C284,C284)=1),MAX($A$1:A283)+1,"")</f>
        <v/>
      </c>
      <c r="B284" s="66" t="s">
        <v>85</v>
      </c>
      <c r="C284" s="70" t="s">
        <v>245</v>
      </c>
      <c r="D284" s="66" t="s">
        <v>364</v>
      </c>
      <c r="E284" s="66">
        <v>2</v>
      </c>
      <c r="F284" s="66" t="s">
        <v>241</v>
      </c>
      <c r="G284" s="66" t="s">
        <v>685</v>
      </c>
      <c r="H284" s="68" t="s">
        <v>355</v>
      </c>
      <c r="I284" s="68" t="s">
        <v>354</v>
      </c>
      <c r="J284" s="66" t="s">
        <v>355</v>
      </c>
      <c r="K284" s="69">
        <v>35020.448571428577</v>
      </c>
    </row>
    <row r="285" spans="1:11" ht="13.2" customHeight="1" x14ac:dyDescent="0.2">
      <c r="A285" s="65" t="str">
        <f>IF(AND(F285='Funding Chart'!$B$12,COUNTIF($C$1:C285,C285)=1),MAX($A$1:A284)+1,"")</f>
        <v/>
      </c>
      <c r="B285" s="66" t="s">
        <v>85</v>
      </c>
      <c r="C285" s="70" t="s">
        <v>245</v>
      </c>
      <c r="D285" s="66" t="s">
        <v>364</v>
      </c>
      <c r="E285" s="66">
        <v>2</v>
      </c>
      <c r="F285" s="66" t="s">
        <v>241</v>
      </c>
      <c r="G285" s="66" t="s">
        <v>685</v>
      </c>
      <c r="H285" s="68" t="s">
        <v>351</v>
      </c>
      <c r="I285" s="68" t="s">
        <v>354</v>
      </c>
      <c r="J285" s="66" t="s">
        <v>351</v>
      </c>
      <c r="K285" s="69">
        <v>1000844.5860952383</v>
      </c>
    </row>
    <row r="286" spans="1:11" ht="13.2" customHeight="1" x14ac:dyDescent="0.2">
      <c r="A286" s="65" t="str">
        <f>IF(AND(F286='Funding Chart'!$B$12,COUNTIF($C$1:C286,C286)=1),MAX($A$1:A285)+1,"")</f>
        <v/>
      </c>
      <c r="B286" s="66" t="s">
        <v>85</v>
      </c>
      <c r="C286" s="70" t="s">
        <v>245</v>
      </c>
      <c r="D286" s="66" t="s">
        <v>364</v>
      </c>
      <c r="E286" s="66">
        <v>2</v>
      </c>
      <c r="F286" s="66" t="s">
        <v>241</v>
      </c>
      <c r="G286" s="66" t="s">
        <v>685</v>
      </c>
      <c r="H286" s="68" t="s">
        <v>25</v>
      </c>
      <c r="I286" s="68" t="s">
        <v>354</v>
      </c>
      <c r="J286" s="66" t="s">
        <v>25</v>
      </c>
      <c r="K286" s="69">
        <v>14644.836190476191</v>
      </c>
    </row>
    <row r="287" spans="1:11" ht="13.2" customHeight="1" x14ac:dyDescent="0.2">
      <c r="A287" s="65" t="str">
        <f>IF(AND(F287='Funding Chart'!$B$12,COUNTIF($C$1:C287,C287)=1),MAX($A$1:A286)+1,"")</f>
        <v/>
      </c>
      <c r="B287" s="66" t="s">
        <v>85</v>
      </c>
      <c r="C287" s="70" t="s">
        <v>245</v>
      </c>
      <c r="D287" s="66" t="s">
        <v>364</v>
      </c>
      <c r="E287" s="66">
        <v>2</v>
      </c>
      <c r="F287" s="66" t="s">
        <v>241</v>
      </c>
      <c r="G287" s="66" t="s">
        <v>685</v>
      </c>
      <c r="H287" s="68" t="s">
        <v>24</v>
      </c>
      <c r="I287" s="68" t="s">
        <v>354</v>
      </c>
      <c r="J287" s="66" t="s">
        <v>24</v>
      </c>
      <c r="K287" s="69">
        <v>169004.34476190477</v>
      </c>
    </row>
    <row r="288" spans="1:11" ht="13.2" customHeight="1" x14ac:dyDescent="0.2">
      <c r="A288" s="65" t="str">
        <f>IF(AND(F288='Funding Chart'!$B$12,COUNTIF($C$1:C288,C288)=1),MAX($A$1:A287)+1,"")</f>
        <v/>
      </c>
      <c r="B288" s="66" t="s">
        <v>193</v>
      </c>
      <c r="C288" s="70" t="s">
        <v>245</v>
      </c>
      <c r="D288" s="66" t="s">
        <v>364</v>
      </c>
      <c r="E288" s="66">
        <v>2</v>
      </c>
      <c r="F288" s="66" t="s">
        <v>241</v>
      </c>
      <c r="G288" s="66" t="s">
        <v>685</v>
      </c>
      <c r="H288" s="68" t="s">
        <v>244</v>
      </c>
      <c r="I288" s="68" t="s">
        <v>362</v>
      </c>
      <c r="J288" s="66" t="s">
        <v>349</v>
      </c>
      <c r="K288" s="69">
        <v>90000</v>
      </c>
    </row>
    <row r="289" spans="1:11" ht="13.2" customHeight="1" x14ac:dyDescent="0.2">
      <c r="A289" s="65" t="str">
        <f>IF(AND(F289='Funding Chart'!$B$12,COUNTIF($C$1:C289,C289)=1),MAX($A$1:A288)+1,"")</f>
        <v/>
      </c>
      <c r="B289" s="66" t="s">
        <v>193</v>
      </c>
      <c r="C289" s="70" t="s">
        <v>245</v>
      </c>
      <c r="D289" s="66" t="s">
        <v>364</v>
      </c>
      <c r="E289" s="66">
        <v>2</v>
      </c>
      <c r="F289" s="66" t="s">
        <v>241</v>
      </c>
      <c r="G289" s="66" t="s">
        <v>685</v>
      </c>
      <c r="H289" s="68" t="s">
        <v>357</v>
      </c>
      <c r="I289" s="68" t="s">
        <v>358</v>
      </c>
      <c r="J289" s="66" t="s">
        <v>357</v>
      </c>
      <c r="K289" s="69">
        <v>177871</v>
      </c>
    </row>
    <row r="290" spans="1:11" ht="13.2" customHeight="1" x14ac:dyDescent="0.2">
      <c r="A290" s="65" t="str">
        <f>IF(AND(F290='Funding Chart'!$B$12,COUNTIF($C$1:C290,C290)=1),MAX($A$1:A289)+1,"")</f>
        <v/>
      </c>
      <c r="B290" s="66" t="s">
        <v>193</v>
      </c>
      <c r="C290" s="70" t="s">
        <v>245</v>
      </c>
      <c r="D290" s="66" t="s">
        <v>364</v>
      </c>
      <c r="E290" s="66">
        <v>2</v>
      </c>
      <c r="F290" s="66" t="s">
        <v>241</v>
      </c>
      <c r="G290" s="66" t="s">
        <v>685</v>
      </c>
      <c r="H290" s="68" t="s">
        <v>80</v>
      </c>
      <c r="I290" s="68" t="s">
        <v>362</v>
      </c>
      <c r="J290" s="66" t="s">
        <v>80</v>
      </c>
      <c r="K290" s="69">
        <v>18976</v>
      </c>
    </row>
    <row r="291" spans="1:11" ht="11.4" x14ac:dyDescent="0.2">
      <c r="A291" s="65" t="str">
        <f>IF(AND(F291='Funding Chart'!$B$12,COUNTIF($C$1:C291,C291)=1),MAX($A$1:A290)+1,"")</f>
        <v/>
      </c>
      <c r="B291" s="66" t="s">
        <v>237</v>
      </c>
      <c r="C291" s="70" t="s">
        <v>50</v>
      </c>
      <c r="D291" s="66" t="s">
        <v>364</v>
      </c>
      <c r="E291" s="66">
        <v>2</v>
      </c>
      <c r="F291" s="66" t="s">
        <v>237</v>
      </c>
      <c r="G291" s="66" t="s">
        <v>686</v>
      </c>
      <c r="H291" s="68" t="s">
        <v>240</v>
      </c>
      <c r="I291" s="68" t="s">
        <v>362</v>
      </c>
      <c r="J291" s="66" t="s">
        <v>349</v>
      </c>
      <c r="K291" s="69">
        <v>271192</v>
      </c>
    </row>
    <row r="292" spans="1:11" ht="11.4" x14ac:dyDescent="0.2">
      <c r="A292" s="65" t="str">
        <f>IF(AND(F292='Funding Chart'!$B$12,COUNTIF($C$1:C292,C292)=1),MAX($A$1:A291)+1,"")</f>
        <v/>
      </c>
      <c r="B292" s="66" t="s">
        <v>237</v>
      </c>
      <c r="C292" s="70" t="s">
        <v>50</v>
      </c>
      <c r="D292" s="66" t="s">
        <v>364</v>
      </c>
      <c r="E292" s="66">
        <v>2</v>
      </c>
      <c r="F292" s="66" t="s">
        <v>237</v>
      </c>
      <c r="G292" s="66" t="s">
        <v>686</v>
      </c>
      <c r="H292" s="68" t="s">
        <v>357</v>
      </c>
      <c r="I292" s="68" t="s">
        <v>358</v>
      </c>
      <c r="J292" s="66" t="s">
        <v>357</v>
      </c>
      <c r="K292" s="69">
        <v>498794</v>
      </c>
    </row>
    <row r="293" spans="1:11" ht="11.4" x14ac:dyDescent="0.2">
      <c r="A293" s="65" t="str">
        <f>IF(AND(F293='Funding Chart'!$B$12,COUNTIF($C$1:C293,C293)=1),MAX($A$1:A292)+1,"")</f>
        <v/>
      </c>
      <c r="B293" s="66" t="s">
        <v>237</v>
      </c>
      <c r="C293" s="70" t="s">
        <v>50</v>
      </c>
      <c r="D293" s="66" t="s">
        <v>364</v>
      </c>
      <c r="E293" s="66">
        <v>2</v>
      </c>
      <c r="F293" s="66" t="s">
        <v>237</v>
      </c>
      <c r="G293" s="66" t="s">
        <v>686</v>
      </c>
      <c r="H293" s="68" t="s">
        <v>80</v>
      </c>
      <c r="I293" s="68" t="s">
        <v>362</v>
      </c>
      <c r="J293" s="66" t="s">
        <v>80</v>
      </c>
      <c r="K293" s="69">
        <v>56901</v>
      </c>
    </row>
    <row r="294" spans="1:11" ht="11.4" x14ac:dyDescent="0.2">
      <c r="A294" s="65" t="str">
        <f>IF(AND(F294='Funding Chart'!$B$12,COUNTIF($C$1:C294,C294)=1),MAX($A$1:A293)+1,"")</f>
        <v/>
      </c>
      <c r="B294" s="66" t="s">
        <v>237</v>
      </c>
      <c r="C294" s="70" t="s">
        <v>50</v>
      </c>
      <c r="D294" s="66" t="s">
        <v>364</v>
      </c>
      <c r="E294" s="66">
        <v>2</v>
      </c>
      <c r="F294" s="66" t="s">
        <v>237</v>
      </c>
      <c r="G294" s="66" t="s">
        <v>686</v>
      </c>
      <c r="H294" s="68" t="s">
        <v>355</v>
      </c>
      <c r="I294" s="68" t="s">
        <v>354</v>
      </c>
      <c r="J294" s="66" t="s">
        <v>355</v>
      </c>
      <c r="K294" s="69">
        <v>484040.22857142851</v>
      </c>
    </row>
    <row r="295" spans="1:11" ht="13.2" customHeight="1" x14ac:dyDescent="0.2">
      <c r="A295" s="65" t="str">
        <f>IF(AND(F295='Funding Chart'!$B$12,COUNTIF($C$1:C295,C295)=1),MAX($A$1:A294)+1,"")</f>
        <v/>
      </c>
      <c r="B295" s="66" t="s">
        <v>237</v>
      </c>
      <c r="C295" s="70" t="s">
        <v>50</v>
      </c>
      <c r="D295" s="66" t="s">
        <v>364</v>
      </c>
      <c r="E295" s="66">
        <v>2</v>
      </c>
      <c r="F295" s="66" t="s">
        <v>237</v>
      </c>
      <c r="G295" s="66" t="s">
        <v>686</v>
      </c>
      <c r="H295" s="68" t="s">
        <v>351</v>
      </c>
      <c r="I295" s="68" t="s">
        <v>354</v>
      </c>
      <c r="J295" s="66" t="s">
        <v>351</v>
      </c>
      <c r="K295" s="69">
        <v>7153680.3209523819</v>
      </c>
    </row>
    <row r="296" spans="1:11" ht="13.2" customHeight="1" x14ac:dyDescent="0.2">
      <c r="A296" s="65" t="str">
        <f>IF(AND(F296='Funding Chart'!$B$12,COUNTIF($C$1:C296,C296)=1),MAX($A$1:A295)+1,"")</f>
        <v/>
      </c>
      <c r="B296" s="66" t="s">
        <v>237</v>
      </c>
      <c r="C296" s="70" t="s">
        <v>50</v>
      </c>
      <c r="D296" s="66" t="s">
        <v>364</v>
      </c>
      <c r="E296" s="66">
        <v>2</v>
      </c>
      <c r="F296" s="66" t="s">
        <v>237</v>
      </c>
      <c r="G296" s="66" t="s">
        <v>686</v>
      </c>
      <c r="H296" s="68" t="s">
        <v>25</v>
      </c>
      <c r="I296" s="68" t="s">
        <v>354</v>
      </c>
      <c r="J296" s="66" t="s">
        <v>25</v>
      </c>
      <c r="K296" s="69">
        <v>1368947.1857142858</v>
      </c>
    </row>
    <row r="297" spans="1:11" ht="13.2" customHeight="1" x14ac:dyDescent="0.2">
      <c r="A297" s="65" t="str">
        <f>IF(AND(F297='Funding Chart'!$B$12,COUNTIF($C$1:C297,C297)=1),MAX($A$1:A296)+1,"")</f>
        <v/>
      </c>
      <c r="B297" s="66" t="s">
        <v>237</v>
      </c>
      <c r="C297" s="70" t="s">
        <v>50</v>
      </c>
      <c r="D297" s="66" t="s">
        <v>364</v>
      </c>
      <c r="E297" s="66">
        <v>2</v>
      </c>
      <c r="F297" s="66" t="s">
        <v>237</v>
      </c>
      <c r="G297" s="66" t="s">
        <v>686</v>
      </c>
      <c r="H297" s="68" t="s">
        <v>24</v>
      </c>
      <c r="I297" s="68" t="s">
        <v>354</v>
      </c>
      <c r="J297" s="66" t="s">
        <v>24</v>
      </c>
      <c r="K297" s="69">
        <v>233094.98857142855</v>
      </c>
    </row>
    <row r="298" spans="1:11" ht="13.2" customHeight="1" x14ac:dyDescent="0.2">
      <c r="A298" s="65" t="str">
        <f>IF(AND(F298='Funding Chart'!$B$12,COUNTIF($C$1:C298,C298)=1),MAX($A$1:A297)+1,"")</f>
        <v/>
      </c>
      <c r="B298" s="66" t="s">
        <v>238</v>
      </c>
      <c r="C298" s="70" t="s">
        <v>50</v>
      </c>
      <c r="D298" s="66" t="s">
        <v>364</v>
      </c>
      <c r="E298" s="66">
        <v>2</v>
      </c>
      <c r="F298" s="66" t="s">
        <v>237</v>
      </c>
      <c r="G298" s="66" t="s">
        <v>686</v>
      </c>
      <c r="H298" s="68" t="s">
        <v>360</v>
      </c>
      <c r="I298" s="68" t="s">
        <v>362</v>
      </c>
      <c r="J298" s="66" t="s">
        <v>360</v>
      </c>
      <c r="K298" s="69">
        <v>369719</v>
      </c>
    </row>
    <row r="299" spans="1:11" ht="11.4" x14ac:dyDescent="0.2">
      <c r="A299" s="65" t="str">
        <f>IF(AND(F299='Funding Chart'!$B$12,COUNTIF($C$1:C299,C299)=1),MAX($A$1:A298)+1,"")</f>
        <v/>
      </c>
      <c r="B299" s="66" t="s">
        <v>63</v>
      </c>
      <c r="C299" s="66" t="s">
        <v>49</v>
      </c>
      <c r="D299" s="66" t="s">
        <v>364</v>
      </c>
      <c r="E299" s="66">
        <v>2</v>
      </c>
      <c r="F299" s="66" t="s">
        <v>235</v>
      </c>
      <c r="G299" s="66" t="s">
        <v>687</v>
      </c>
      <c r="H299" s="68" t="s">
        <v>236</v>
      </c>
      <c r="I299" s="68" t="s">
        <v>362</v>
      </c>
      <c r="J299" s="66" t="s">
        <v>349</v>
      </c>
      <c r="K299" s="69">
        <v>107341</v>
      </c>
    </row>
    <row r="300" spans="1:11" ht="11.4" x14ac:dyDescent="0.2">
      <c r="A300" s="65" t="str">
        <f>IF(AND(F300='Funding Chart'!$B$12,COUNTIF($C$1:C300,C300)=1),MAX($A$1:A299)+1,"")</f>
        <v/>
      </c>
      <c r="B300" s="66" t="s">
        <v>63</v>
      </c>
      <c r="C300" s="66" t="s">
        <v>49</v>
      </c>
      <c r="D300" s="66" t="s">
        <v>364</v>
      </c>
      <c r="E300" s="66">
        <v>2</v>
      </c>
      <c r="F300" s="66" t="s">
        <v>235</v>
      </c>
      <c r="G300" s="66" t="s">
        <v>687</v>
      </c>
      <c r="H300" s="68" t="s">
        <v>357</v>
      </c>
      <c r="I300" s="68" t="s">
        <v>358</v>
      </c>
      <c r="J300" s="66" t="s">
        <v>357</v>
      </c>
      <c r="K300" s="69">
        <v>297051</v>
      </c>
    </row>
    <row r="301" spans="1:11" ht="13.2" customHeight="1" x14ac:dyDescent="0.2">
      <c r="A301" s="65" t="str">
        <f>IF(AND(F301='Funding Chart'!$B$12,COUNTIF($C$1:C301,C301)=1),MAX($A$1:A300)+1,"")</f>
        <v/>
      </c>
      <c r="B301" s="66" t="s">
        <v>63</v>
      </c>
      <c r="C301" s="66" t="s">
        <v>49</v>
      </c>
      <c r="D301" s="66" t="s">
        <v>364</v>
      </c>
      <c r="E301" s="66">
        <v>2</v>
      </c>
      <c r="F301" s="66" t="s">
        <v>235</v>
      </c>
      <c r="G301" s="66" t="s">
        <v>687</v>
      </c>
      <c r="H301" s="68" t="s">
        <v>80</v>
      </c>
      <c r="I301" s="68" t="s">
        <v>362</v>
      </c>
      <c r="J301" s="66" t="s">
        <v>80</v>
      </c>
      <c r="K301" s="69">
        <v>119888</v>
      </c>
    </row>
    <row r="302" spans="1:11" ht="13.2" customHeight="1" x14ac:dyDescent="0.2">
      <c r="A302" s="65" t="str">
        <f>IF(AND(F302='Funding Chart'!$B$12,COUNTIF($C$1:C302,C302)=1),MAX($A$1:A301)+1,"")</f>
        <v/>
      </c>
      <c r="B302" s="66" t="s">
        <v>115</v>
      </c>
      <c r="C302" s="66" t="s">
        <v>49</v>
      </c>
      <c r="D302" s="66" t="s">
        <v>364</v>
      </c>
      <c r="E302" s="66">
        <v>2</v>
      </c>
      <c r="F302" s="66" t="s">
        <v>235</v>
      </c>
      <c r="G302" s="66" t="s">
        <v>687</v>
      </c>
      <c r="H302" s="68" t="s">
        <v>360</v>
      </c>
      <c r="I302" s="68" t="s">
        <v>362</v>
      </c>
      <c r="J302" s="66" t="s">
        <v>360</v>
      </c>
      <c r="K302" s="69">
        <v>275327</v>
      </c>
    </row>
    <row r="303" spans="1:11" ht="11.4" x14ac:dyDescent="0.2">
      <c r="A303" s="65" t="str">
        <f>IF(AND(F303='Funding Chart'!$B$12,COUNTIF($C$1:C303,C303)=1),MAX($A$1:A302)+1,"")</f>
        <v/>
      </c>
      <c r="B303" s="66" t="s">
        <v>63</v>
      </c>
      <c r="C303" s="66" t="s">
        <v>49</v>
      </c>
      <c r="D303" s="66" t="s">
        <v>364</v>
      </c>
      <c r="E303" s="66">
        <v>2</v>
      </c>
      <c r="F303" s="66" t="s">
        <v>235</v>
      </c>
      <c r="G303" s="66" t="s">
        <v>687</v>
      </c>
      <c r="H303" s="68" t="s">
        <v>359</v>
      </c>
      <c r="I303" s="68" t="s">
        <v>362</v>
      </c>
      <c r="J303" s="66" t="s">
        <v>359</v>
      </c>
      <c r="K303" s="69">
        <v>214053</v>
      </c>
    </row>
    <row r="304" spans="1:11" ht="11.4" x14ac:dyDescent="0.2">
      <c r="A304" s="65" t="str">
        <f>IF(AND(F304='Funding Chart'!$B$12,COUNTIF($C$1:C304,C304)=1),MAX($A$1:A303)+1,"")</f>
        <v/>
      </c>
      <c r="B304" s="66" t="s">
        <v>63</v>
      </c>
      <c r="C304" s="70" t="s">
        <v>49</v>
      </c>
      <c r="D304" s="66" t="s">
        <v>364</v>
      </c>
      <c r="E304" s="66">
        <v>2</v>
      </c>
      <c r="F304" s="66" t="s">
        <v>235</v>
      </c>
      <c r="G304" s="66" t="s">
        <v>687</v>
      </c>
      <c r="H304" s="68" t="s">
        <v>355</v>
      </c>
      <c r="I304" s="68" t="s">
        <v>354</v>
      </c>
      <c r="J304" s="66" t="s">
        <v>355</v>
      </c>
      <c r="K304" s="69">
        <v>91962.728571428524</v>
      </c>
    </row>
    <row r="305" spans="1:11" ht="11.4" x14ac:dyDescent="0.2">
      <c r="A305" s="65" t="str">
        <f>IF(AND(F305='Funding Chart'!$B$12,COUNTIF($C$1:C305,C305)=1),MAX($A$1:A304)+1,"")</f>
        <v/>
      </c>
      <c r="B305" s="66" t="s">
        <v>63</v>
      </c>
      <c r="C305" s="70" t="s">
        <v>49</v>
      </c>
      <c r="D305" s="66" t="s">
        <v>364</v>
      </c>
      <c r="E305" s="66">
        <v>2</v>
      </c>
      <c r="F305" s="66" t="s">
        <v>235</v>
      </c>
      <c r="G305" s="66" t="s">
        <v>687</v>
      </c>
      <c r="H305" s="68" t="s">
        <v>351</v>
      </c>
      <c r="I305" s="68" t="s">
        <v>354</v>
      </c>
      <c r="J305" s="66" t="s">
        <v>351</v>
      </c>
      <c r="K305" s="69">
        <v>2322054.4403809519</v>
      </c>
    </row>
    <row r="306" spans="1:11" ht="11.4" x14ac:dyDescent="0.2">
      <c r="A306" s="65" t="str">
        <f>IF(AND(F306='Funding Chart'!$B$12,COUNTIF($C$1:C306,C306)=1),MAX($A$1:A305)+1,"")</f>
        <v/>
      </c>
      <c r="B306" s="66" t="s">
        <v>63</v>
      </c>
      <c r="C306" s="70" t="s">
        <v>49</v>
      </c>
      <c r="D306" s="66" t="s">
        <v>364</v>
      </c>
      <c r="E306" s="66">
        <v>2</v>
      </c>
      <c r="F306" s="66" t="s">
        <v>235</v>
      </c>
      <c r="G306" s="66" t="s">
        <v>687</v>
      </c>
      <c r="H306" s="68" t="s">
        <v>25</v>
      </c>
      <c r="I306" s="68" t="s">
        <v>354</v>
      </c>
      <c r="J306" s="66" t="s">
        <v>25</v>
      </c>
      <c r="K306" s="69">
        <v>157329.12857142859</v>
      </c>
    </row>
    <row r="307" spans="1:11" ht="13.2" customHeight="1" x14ac:dyDescent="0.2">
      <c r="A307" s="65" t="str">
        <f>IF(AND(F307='Funding Chart'!$B$12,COUNTIF($C$1:C307,C307)=1),MAX($A$1:A306)+1,"")</f>
        <v/>
      </c>
      <c r="B307" s="66" t="s">
        <v>63</v>
      </c>
      <c r="C307" s="70" t="s">
        <v>49</v>
      </c>
      <c r="D307" s="66" t="s">
        <v>364</v>
      </c>
      <c r="E307" s="66">
        <v>2</v>
      </c>
      <c r="F307" s="66" t="s">
        <v>235</v>
      </c>
      <c r="G307" s="66" t="s">
        <v>687</v>
      </c>
      <c r="H307" s="68" t="s">
        <v>24</v>
      </c>
      <c r="I307" s="68" t="s">
        <v>354</v>
      </c>
      <c r="J307" s="66" t="s">
        <v>24</v>
      </c>
      <c r="K307" s="69">
        <v>988983.76857142849</v>
      </c>
    </row>
    <row r="308" spans="1:11" ht="13.2" customHeight="1" x14ac:dyDescent="0.2">
      <c r="A308" s="65" t="str">
        <f>IF(AND(F308='Funding Chart'!$B$12,COUNTIF($C$1:C308,C308)=1),MAX($A$1:A307)+1,"")</f>
        <v/>
      </c>
      <c r="B308" s="66" t="s">
        <v>232</v>
      </c>
      <c r="C308" s="72" t="s">
        <v>230</v>
      </c>
      <c r="D308" s="66" t="s">
        <v>364</v>
      </c>
      <c r="E308" s="66">
        <v>2</v>
      </c>
      <c r="F308" s="66" t="s">
        <v>231</v>
      </c>
      <c r="G308" s="66" t="s">
        <v>688</v>
      </c>
      <c r="H308" s="68" t="s">
        <v>355</v>
      </c>
      <c r="I308" s="68" t="s">
        <v>354</v>
      </c>
      <c r="J308" s="66" t="s">
        <v>355</v>
      </c>
      <c r="K308" s="69">
        <v>249265.86857142855</v>
      </c>
    </row>
    <row r="309" spans="1:11" ht="13.2" customHeight="1" x14ac:dyDescent="0.2">
      <c r="A309" s="65" t="str">
        <f>IF(AND(F309='Funding Chart'!$B$12,COUNTIF($C$1:C309,C309)=1),MAX($A$1:A308)+1,"")</f>
        <v/>
      </c>
      <c r="B309" s="66" t="s">
        <v>232</v>
      </c>
      <c r="C309" s="70" t="s">
        <v>230</v>
      </c>
      <c r="D309" s="66" t="s">
        <v>364</v>
      </c>
      <c r="E309" s="66">
        <v>2</v>
      </c>
      <c r="F309" s="66" t="s">
        <v>231</v>
      </c>
      <c r="G309" s="66" t="s">
        <v>688</v>
      </c>
      <c r="H309" s="68" t="s">
        <v>351</v>
      </c>
      <c r="I309" s="68" t="s">
        <v>354</v>
      </c>
      <c r="J309" s="66" t="s">
        <v>351</v>
      </c>
      <c r="K309" s="69">
        <v>1315447.3325714283</v>
      </c>
    </row>
    <row r="310" spans="1:11" ht="13.2" customHeight="1" x14ac:dyDescent="0.2">
      <c r="A310" s="65" t="str">
        <f>IF(AND(F310='Funding Chart'!$B$12,COUNTIF($C$1:C310,C310)=1),MAX($A$1:A309)+1,"")</f>
        <v/>
      </c>
      <c r="B310" s="66" t="s">
        <v>232</v>
      </c>
      <c r="C310" s="70" t="s">
        <v>230</v>
      </c>
      <c r="D310" s="66" t="s">
        <v>364</v>
      </c>
      <c r="E310" s="66">
        <v>2</v>
      </c>
      <c r="F310" s="66" t="s">
        <v>231</v>
      </c>
      <c r="G310" s="66" t="s">
        <v>688</v>
      </c>
      <c r="H310" s="68" t="s">
        <v>25</v>
      </c>
      <c r="I310" s="68" t="s">
        <v>354</v>
      </c>
      <c r="J310" s="66" t="s">
        <v>25</v>
      </c>
      <c r="K310" s="69">
        <v>183495.1466666667</v>
      </c>
    </row>
    <row r="311" spans="1:11" ht="11.4" x14ac:dyDescent="0.2">
      <c r="A311" s="65" t="str">
        <f>IF(AND(F311='Funding Chart'!$B$12,COUNTIF($C$1:C311,C311)=1),MAX($A$1:A310)+1,"")</f>
        <v/>
      </c>
      <c r="B311" s="66" t="s">
        <v>232</v>
      </c>
      <c r="C311" s="70" t="s">
        <v>230</v>
      </c>
      <c r="D311" s="66" t="s">
        <v>364</v>
      </c>
      <c r="E311" s="66">
        <v>2</v>
      </c>
      <c r="F311" s="66" t="s">
        <v>231</v>
      </c>
      <c r="G311" s="66" t="s">
        <v>688</v>
      </c>
      <c r="H311" s="68" t="s">
        <v>24</v>
      </c>
      <c r="I311" s="68" t="s">
        <v>354</v>
      </c>
      <c r="J311" s="66" t="s">
        <v>24</v>
      </c>
      <c r="K311" s="69">
        <v>382619.06</v>
      </c>
    </row>
    <row r="312" spans="1:11" ht="11.4" x14ac:dyDescent="0.2">
      <c r="A312" s="65" t="str">
        <f>IF(AND(F312='Funding Chart'!$B$12,COUNTIF($C$1:C312,C312)=1),MAX($A$1:A311)+1,"")</f>
        <v/>
      </c>
      <c r="B312" s="66" t="s">
        <v>233</v>
      </c>
      <c r="C312" s="70" t="s">
        <v>230</v>
      </c>
      <c r="D312" s="66" t="s">
        <v>364</v>
      </c>
      <c r="E312" s="66">
        <v>2</v>
      </c>
      <c r="F312" s="66" t="s">
        <v>231</v>
      </c>
      <c r="G312" s="66" t="s">
        <v>688</v>
      </c>
      <c r="H312" s="68" t="s">
        <v>234</v>
      </c>
      <c r="I312" s="68" t="s">
        <v>362</v>
      </c>
      <c r="J312" s="66" t="s">
        <v>349</v>
      </c>
      <c r="K312" s="69">
        <v>90000</v>
      </c>
    </row>
    <row r="313" spans="1:11" ht="11.4" x14ac:dyDescent="0.2">
      <c r="A313" s="65" t="str">
        <f>IF(AND(F313='Funding Chart'!$B$12,COUNTIF($C$1:C313,C313)=1),MAX($A$1:A312)+1,"")</f>
        <v/>
      </c>
      <c r="B313" s="66" t="s">
        <v>233</v>
      </c>
      <c r="C313" s="70" t="s">
        <v>230</v>
      </c>
      <c r="D313" s="66" t="s">
        <v>364</v>
      </c>
      <c r="E313" s="66">
        <v>2</v>
      </c>
      <c r="F313" s="66" t="s">
        <v>231</v>
      </c>
      <c r="G313" s="66" t="s">
        <v>688</v>
      </c>
      <c r="H313" s="68" t="s">
        <v>357</v>
      </c>
      <c r="I313" s="68" t="s">
        <v>358</v>
      </c>
      <c r="J313" s="66" t="s">
        <v>357</v>
      </c>
      <c r="K313" s="69">
        <v>208285</v>
      </c>
    </row>
    <row r="314" spans="1:11" ht="11.4" x14ac:dyDescent="0.2">
      <c r="A314" s="65" t="str">
        <f>IF(AND(F314='Funding Chart'!$B$12,COUNTIF($C$1:C314,C314)=1),MAX($A$1:A313)+1,"")</f>
        <v/>
      </c>
      <c r="B314" s="66" t="s">
        <v>233</v>
      </c>
      <c r="C314" s="70" t="s">
        <v>230</v>
      </c>
      <c r="D314" s="66" t="s">
        <v>364</v>
      </c>
      <c r="E314" s="66">
        <v>2</v>
      </c>
      <c r="F314" s="66" t="s">
        <v>231</v>
      </c>
      <c r="G314" s="66" t="s">
        <v>688</v>
      </c>
      <c r="H314" s="68" t="s">
        <v>80</v>
      </c>
      <c r="I314" s="68" t="s">
        <v>362</v>
      </c>
      <c r="J314" s="66" t="s">
        <v>80</v>
      </c>
      <c r="K314" s="69">
        <v>60573</v>
      </c>
    </row>
    <row r="315" spans="1:11" ht="11.4" x14ac:dyDescent="0.2">
      <c r="A315" s="65" t="str">
        <f>IF(AND(F315='Funding Chart'!$B$12,COUNTIF($C$1:C315,C315)=1),MAX($A$1:A314)+1,"")</f>
        <v/>
      </c>
      <c r="B315" s="66" t="s">
        <v>232</v>
      </c>
      <c r="C315" s="70" t="s">
        <v>230</v>
      </c>
      <c r="D315" s="66" t="s">
        <v>364</v>
      </c>
      <c r="E315" s="66">
        <v>2</v>
      </c>
      <c r="F315" s="66" t="s">
        <v>231</v>
      </c>
      <c r="G315" s="66" t="s">
        <v>688</v>
      </c>
      <c r="H315" s="68" t="s">
        <v>360</v>
      </c>
      <c r="I315" s="68" t="s">
        <v>362</v>
      </c>
      <c r="J315" s="66" t="s">
        <v>360</v>
      </c>
      <c r="K315" s="69">
        <v>162197</v>
      </c>
    </row>
    <row r="316" spans="1:11" ht="11.4" x14ac:dyDescent="0.2">
      <c r="A316" s="65" t="str">
        <f>IF(AND(F316='Funding Chart'!$B$12,COUNTIF($C$1:C316,C316)=1),MAX($A$1:A315)+1,"")</f>
        <v/>
      </c>
      <c r="B316" s="66" t="s">
        <v>68</v>
      </c>
      <c r="C316" s="66" t="s">
        <v>48</v>
      </c>
      <c r="D316" s="66" t="s">
        <v>364</v>
      </c>
      <c r="E316" s="66">
        <v>2</v>
      </c>
      <c r="F316" s="66" t="s">
        <v>226</v>
      </c>
      <c r="G316" s="66" t="s">
        <v>689</v>
      </c>
      <c r="H316" s="68" t="s">
        <v>359</v>
      </c>
      <c r="I316" s="68" t="s">
        <v>362</v>
      </c>
      <c r="J316" s="66" t="s">
        <v>359</v>
      </c>
      <c r="K316" s="69">
        <v>1208500</v>
      </c>
    </row>
    <row r="317" spans="1:11" ht="11.4" x14ac:dyDescent="0.2">
      <c r="A317" s="65" t="str">
        <f>IF(AND(F317='Funding Chart'!$B$12,COUNTIF($C$1:C317,C317)=1),MAX($A$1:A316)+1,"")</f>
        <v/>
      </c>
      <c r="B317" s="66" t="s">
        <v>68</v>
      </c>
      <c r="C317" s="70" t="s">
        <v>48</v>
      </c>
      <c r="D317" s="66" t="s">
        <v>364</v>
      </c>
      <c r="E317" s="66">
        <v>2</v>
      </c>
      <c r="F317" s="66" t="s">
        <v>226</v>
      </c>
      <c r="G317" s="66" t="s">
        <v>689</v>
      </c>
      <c r="H317" s="68" t="s">
        <v>228</v>
      </c>
      <c r="I317" s="68" t="s">
        <v>362</v>
      </c>
      <c r="J317" s="66" t="s">
        <v>349</v>
      </c>
      <c r="K317" s="69">
        <v>1241378</v>
      </c>
    </row>
    <row r="318" spans="1:11" ht="11.4" x14ac:dyDescent="0.2">
      <c r="A318" s="65" t="str">
        <f>IF(AND(F318='Funding Chart'!$B$12,COUNTIF($C$1:C318,C318)=1),MAX($A$1:A317)+1,"")</f>
        <v/>
      </c>
      <c r="B318" s="66" t="s">
        <v>68</v>
      </c>
      <c r="C318" s="70" t="s">
        <v>48</v>
      </c>
      <c r="D318" s="66" t="s">
        <v>364</v>
      </c>
      <c r="E318" s="66">
        <v>2</v>
      </c>
      <c r="F318" s="66" t="s">
        <v>226</v>
      </c>
      <c r="G318" s="66" t="s">
        <v>689</v>
      </c>
      <c r="H318" s="68" t="s">
        <v>357</v>
      </c>
      <c r="I318" s="68" t="s">
        <v>358</v>
      </c>
      <c r="J318" s="66" t="s">
        <v>357</v>
      </c>
      <c r="K318" s="69">
        <v>662660</v>
      </c>
    </row>
    <row r="319" spans="1:11" ht="11.4" x14ac:dyDescent="0.2">
      <c r="A319" s="65" t="str">
        <f>IF(AND(F319='Funding Chart'!$B$12,COUNTIF($C$1:C319,C319)=1),MAX($A$1:A318)+1,"")</f>
        <v/>
      </c>
      <c r="B319" s="66" t="s">
        <v>68</v>
      </c>
      <c r="C319" s="70" t="s">
        <v>48</v>
      </c>
      <c r="D319" s="66" t="s">
        <v>364</v>
      </c>
      <c r="E319" s="66">
        <v>2</v>
      </c>
      <c r="F319" s="66" t="s">
        <v>226</v>
      </c>
      <c r="G319" s="66" t="s">
        <v>689</v>
      </c>
      <c r="H319" s="68" t="s">
        <v>80</v>
      </c>
      <c r="I319" s="68" t="s">
        <v>362</v>
      </c>
      <c r="J319" s="66" t="s">
        <v>80</v>
      </c>
      <c r="K319" s="69">
        <v>828380</v>
      </c>
    </row>
    <row r="320" spans="1:11" ht="13.2" customHeight="1" x14ac:dyDescent="0.2">
      <c r="A320" s="65" t="str">
        <f>IF(AND(F320='Funding Chart'!$B$12,COUNTIF($C$1:C320,C320)=1),MAX($A$1:A319)+1,"")</f>
        <v/>
      </c>
      <c r="B320" s="66" t="s">
        <v>68</v>
      </c>
      <c r="C320" s="70" t="s">
        <v>48</v>
      </c>
      <c r="D320" s="66" t="s">
        <v>364</v>
      </c>
      <c r="E320" s="66">
        <v>2</v>
      </c>
      <c r="F320" s="66" t="s">
        <v>226</v>
      </c>
      <c r="G320" s="66" t="s">
        <v>689</v>
      </c>
      <c r="H320" s="68" t="s">
        <v>355</v>
      </c>
      <c r="I320" s="68" t="s">
        <v>354</v>
      </c>
      <c r="J320" s="66" t="s">
        <v>355</v>
      </c>
      <c r="K320" s="69">
        <v>934929.22285714152</v>
      </c>
    </row>
    <row r="321" spans="1:11" ht="13.2" customHeight="1" x14ac:dyDescent="0.2">
      <c r="A321" s="65" t="str">
        <f>IF(AND(F321='Funding Chart'!$B$12,COUNTIF($C$1:C321,C321)=1),MAX($A$1:A320)+1,"")</f>
        <v/>
      </c>
      <c r="B321" s="66" t="s">
        <v>68</v>
      </c>
      <c r="C321" s="70" t="s">
        <v>48</v>
      </c>
      <c r="D321" s="66" t="s">
        <v>364</v>
      </c>
      <c r="E321" s="66">
        <v>2</v>
      </c>
      <c r="F321" s="66" t="s">
        <v>226</v>
      </c>
      <c r="G321" s="66" t="s">
        <v>689</v>
      </c>
      <c r="H321" s="68" t="s">
        <v>351</v>
      </c>
      <c r="I321" s="68" t="s">
        <v>354</v>
      </c>
      <c r="J321" s="66" t="s">
        <v>351</v>
      </c>
      <c r="K321" s="69">
        <v>15323160.105333334</v>
      </c>
    </row>
    <row r="322" spans="1:11" ht="13.2" customHeight="1" x14ac:dyDescent="0.2">
      <c r="A322" s="65" t="str">
        <f>IF(AND(F322='Funding Chart'!$B$12,COUNTIF($C$1:C322,C322)=1),MAX($A$1:A321)+1,"")</f>
        <v/>
      </c>
      <c r="B322" s="66" t="s">
        <v>68</v>
      </c>
      <c r="C322" s="70" t="s">
        <v>48</v>
      </c>
      <c r="D322" s="66" t="s">
        <v>364</v>
      </c>
      <c r="E322" s="66">
        <v>2</v>
      </c>
      <c r="F322" s="66" t="s">
        <v>226</v>
      </c>
      <c r="G322" s="66" t="s">
        <v>689</v>
      </c>
      <c r="H322" s="68" t="s">
        <v>25</v>
      </c>
      <c r="I322" s="68" t="s">
        <v>354</v>
      </c>
      <c r="J322" s="66" t="s">
        <v>25</v>
      </c>
      <c r="K322" s="69">
        <v>214173.4272380952</v>
      </c>
    </row>
    <row r="323" spans="1:11" ht="13.2" customHeight="1" x14ac:dyDescent="0.2">
      <c r="A323" s="65" t="str">
        <f>IF(AND(F323='Funding Chart'!$B$12,COUNTIF($C$1:C323,C323)=1),MAX($A$1:A322)+1,"")</f>
        <v/>
      </c>
      <c r="B323" s="66" t="s">
        <v>68</v>
      </c>
      <c r="C323" s="70" t="s">
        <v>48</v>
      </c>
      <c r="D323" s="66" t="s">
        <v>364</v>
      </c>
      <c r="E323" s="66">
        <v>2</v>
      </c>
      <c r="F323" s="66" t="s">
        <v>226</v>
      </c>
      <c r="G323" s="66" t="s">
        <v>689</v>
      </c>
      <c r="H323" s="68" t="s">
        <v>24</v>
      </c>
      <c r="I323" s="68" t="s">
        <v>354</v>
      </c>
      <c r="J323" s="66" t="s">
        <v>24</v>
      </c>
      <c r="K323" s="69">
        <v>5325172.5325714294</v>
      </c>
    </row>
    <row r="324" spans="1:11" ht="11.4" x14ac:dyDescent="0.2">
      <c r="A324" s="65" t="str">
        <f>IF(AND(F324='Funding Chart'!$B$12,COUNTIF($C$1:C324,C324)=1),MAX($A$1:A323)+1,"")</f>
        <v/>
      </c>
      <c r="B324" s="66" t="s">
        <v>150</v>
      </c>
      <c r="C324" s="70" t="s">
        <v>48</v>
      </c>
      <c r="D324" s="66" t="s">
        <v>364</v>
      </c>
      <c r="E324" s="66">
        <v>2</v>
      </c>
      <c r="F324" s="66" t="s">
        <v>226</v>
      </c>
      <c r="G324" s="66" t="s">
        <v>689</v>
      </c>
      <c r="H324" s="68" t="s">
        <v>360</v>
      </c>
      <c r="I324" s="68" t="s">
        <v>362</v>
      </c>
      <c r="J324" s="66" t="s">
        <v>360</v>
      </c>
      <c r="K324" s="69">
        <v>871353</v>
      </c>
    </row>
    <row r="325" spans="1:11" ht="11.4" x14ac:dyDescent="0.2">
      <c r="A325" s="65" t="str">
        <f>IF(AND(F325='Funding Chart'!$B$12,COUNTIF($C$1:C325,C325)=1),MAX($A$1:A324)+1,"")</f>
        <v/>
      </c>
      <c r="B325" s="66" t="s">
        <v>68</v>
      </c>
      <c r="C325" s="70" t="s">
        <v>47</v>
      </c>
      <c r="D325" s="66" t="s">
        <v>364</v>
      </c>
      <c r="E325" s="66">
        <v>2</v>
      </c>
      <c r="F325" s="66" t="s">
        <v>224</v>
      </c>
      <c r="G325" s="66" t="s">
        <v>690</v>
      </c>
      <c r="H325" s="68" t="s">
        <v>357</v>
      </c>
      <c r="I325" s="68" t="s">
        <v>358</v>
      </c>
      <c r="J325" s="66" t="s">
        <v>357</v>
      </c>
      <c r="K325" s="69">
        <v>517634</v>
      </c>
    </row>
    <row r="326" spans="1:11" ht="11.4" x14ac:dyDescent="0.2">
      <c r="A326" s="65" t="str">
        <f>IF(AND(F326='Funding Chart'!$B$12,COUNTIF($C$1:C326,C326)=1),MAX($A$1:A325)+1,"")</f>
        <v/>
      </c>
      <c r="B326" s="66" t="s">
        <v>68</v>
      </c>
      <c r="C326" s="70" t="s">
        <v>47</v>
      </c>
      <c r="D326" s="66" t="s">
        <v>364</v>
      </c>
      <c r="E326" s="66">
        <v>2</v>
      </c>
      <c r="F326" s="66" t="s">
        <v>224</v>
      </c>
      <c r="G326" s="66" t="s">
        <v>690</v>
      </c>
      <c r="H326" s="68" t="s">
        <v>80</v>
      </c>
      <c r="I326" s="68" t="s">
        <v>362</v>
      </c>
      <c r="J326" s="66" t="s">
        <v>80</v>
      </c>
      <c r="K326" s="69">
        <v>68071</v>
      </c>
    </row>
    <row r="327" spans="1:11" ht="13.2" customHeight="1" x14ac:dyDescent="0.2">
      <c r="A327" s="65" t="str">
        <f>IF(AND(F327='Funding Chart'!$B$12,COUNTIF($C$1:C327,C327)=1),MAX($A$1:A326)+1,"")</f>
        <v/>
      </c>
      <c r="B327" s="66" t="s">
        <v>65</v>
      </c>
      <c r="C327" s="70" t="s">
        <v>47</v>
      </c>
      <c r="D327" s="66" t="s">
        <v>364</v>
      </c>
      <c r="E327" s="66">
        <v>2</v>
      </c>
      <c r="F327" s="66" t="s">
        <v>224</v>
      </c>
      <c r="G327" s="66" t="s">
        <v>690</v>
      </c>
      <c r="H327" s="68" t="s">
        <v>225</v>
      </c>
      <c r="I327" s="68" t="s">
        <v>362</v>
      </c>
      <c r="J327" s="66" t="s">
        <v>349</v>
      </c>
      <c r="K327" s="69">
        <v>133693</v>
      </c>
    </row>
    <row r="328" spans="1:11" ht="13.2" customHeight="1" x14ac:dyDescent="0.2">
      <c r="A328" s="65" t="str">
        <f>IF(AND(F328='Funding Chart'!$B$12,COUNTIF($C$1:C328,C328)=1),MAX($A$1:A327)+1,"")</f>
        <v/>
      </c>
      <c r="B328" s="66" t="s">
        <v>65</v>
      </c>
      <c r="C328" s="70" t="s">
        <v>47</v>
      </c>
      <c r="D328" s="66" t="s">
        <v>364</v>
      </c>
      <c r="E328" s="66">
        <v>2</v>
      </c>
      <c r="F328" s="66" t="s">
        <v>224</v>
      </c>
      <c r="G328" s="66" t="s">
        <v>690</v>
      </c>
      <c r="H328" s="68" t="s">
        <v>359</v>
      </c>
      <c r="I328" s="68" t="s">
        <v>362</v>
      </c>
      <c r="J328" s="66" t="s">
        <v>359</v>
      </c>
      <c r="K328" s="69">
        <v>402909</v>
      </c>
    </row>
    <row r="329" spans="1:11" ht="13.2" customHeight="1" x14ac:dyDescent="0.2">
      <c r="A329" s="65" t="str">
        <f>IF(AND(F329='Funding Chart'!$B$12,COUNTIF($C$1:C329,C329)=1),MAX($A$1:A328)+1,"")</f>
        <v/>
      </c>
      <c r="B329" s="66" t="s">
        <v>65</v>
      </c>
      <c r="C329" s="70" t="s">
        <v>47</v>
      </c>
      <c r="D329" s="66" t="s">
        <v>364</v>
      </c>
      <c r="E329" s="66">
        <v>2</v>
      </c>
      <c r="F329" s="66" t="s">
        <v>224</v>
      </c>
      <c r="G329" s="66" t="s">
        <v>690</v>
      </c>
      <c r="H329" s="68" t="s">
        <v>355</v>
      </c>
      <c r="I329" s="68" t="s">
        <v>354</v>
      </c>
      <c r="J329" s="66" t="s">
        <v>355</v>
      </c>
      <c r="K329" s="69">
        <v>12464.914285714285</v>
      </c>
    </row>
    <row r="330" spans="1:11" ht="13.2" customHeight="1" x14ac:dyDescent="0.2">
      <c r="A330" s="65" t="str">
        <f>IF(AND(F330='Funding Chart'!$B$12,COUNTIF($C$1:C330,C330)=1),MAX($A$1:A329)+1,"")</f>
        <v/>
      </c>
      <c r="B330" s="66" t="s">
        <v>65</v>
      </c>
      <c r="C330" s="70" t="s">
        <v>47</v>
      </c>
      <c r="D330" s="66" t="s">
        <v>364</v>
      </c>
      <c r="E330" s="66">
        <v>2</v>
      </c>
      <c r="F330" s="66" t="s">
        <v>224</v>
      </c>
      <c r="G330" s="66" t="s">
        <v>690</v>
      </c>
      <c r="H330" s="68" t="s">
        <v>351</v>
      </c>
      <c r="I330" s="68" t="s">
        <v>354</v>
      </c>
      <c r="J330" s="66" t="s">
        <v>351</v>
      </c>
      <c r="K330" s="69">
        <v>1714068.2270476194</v>
      </c>
    </row>
    <row r="331" spans="1:11" ht="13.2" customHeight="1" x14ac:dyDescent="0.2">
      <c r="A331" s="65" t="str">
        <f>IF(AND(F331='Funding Chart'!$B$12,COUNTIF($C$1:C331,C331)=1),MAX($A$1:A330)+1,"")</f>
        <v/>
      </c>
      <c r="B331" s="66" t="s">
        <v>65</v>
      </c>
      <c r="C331" s="70" t="s">
        <v>47</v>
      </c>
      <c r="D331" s="66" t="s">
        <v>364</v>
      </c>
      <c r="E331" s="66">
        <v>2</v>
      </c>
      <c r="F331" s="66" t="s">
        <v>224</v>
      </c>
      <c r="G331" s="66" t="s">
        <v>690</v>
      </c>
      <c r="H331" s="68" t="s">
        <v>25</v>
      </c>
      <c r="I331" s="68" t="s">
        <v>354</v>
      </c>
      <c r="J331" s="66" t="s">
        <v>25</v>
      </c>
      <c r="K331" s="69">
        <v>128088.55466666666</v>
      </c>
    </row>
    <row r="332" spans="1:11" ht="13.2" customHeight="1" x14ac:dyDescent="0.2">
      <c r="A332" s="65" t="str">
        <f>IF(AND(F332='Funding Chart'!$B$12,COUNTIF($C$1:C332,C332)=1),MAX($A$1:A331)+1,"")</f>
        <v/>
      </c>
      <c r="B332" s="66" t="s">
        <v>65</v>
      </c>
      <c r="C332" s="70" t="s">
        <v>47</v>
      </c>
      <c r="D332" s="66" t="s">
        <v>364</v>
      </c>
      <c r="E332" s="66">
        <v>2</v>
      </c>
      <c r="F332" s="66" t="s">
        <v>224</v>
      </c>
      <c r="G332" s="66" t="s">
        <v>690</v>
      </c>
      <c r="H332" s="68" t="s">
        <v>24</v>
      </c>
      <c r="I332" s="68" t="s">
        <v>354</v>
      </c>
      <c r="J332" s="66" t="s">
        <v>24</v>
      </c>
      <c r="K332" s="69">
        <v>723445.93714285723</v>
      </c>
    </row>
    <row r="333" spans="1:11" ht="13.2" customHeight="1" x14ac:dyDescent="0.2">
      <c r="A333" s="65" t="str">
        <f>IF(AND(F333='Funding Chart'!$B$12,COUNTIF($C$1:C333,C333)=1),MAX($A$1:A332)+1,"")</f>
        <v/>
      </c>
      <c r="B333" s="66" t="s">
        <v>188</v>
      </c>
      <c r="C333" s="70" t="s">
        <v>47</v>
      </c>
      <c r="D333" s="66" t="s">
        <v>364</v>
      </c>
      <c r="E333" s="66">
        <v>2</v>
      </c>
      <c r="F333" s="66" t="s">
        <v>224</v>
      </c>
      <c r="G333" s="66" t="s">
        <v>690</v>
      </c>
      <c r="H333" s="68" t="s">
        <v>360</v>
      </c>
      <c r="I333" s="68" t="s">
        <v>362</v>
      </c>
      <c r="J333" s="66" t="s">
        <v>360</v>
      </c>
      <c r="K333" s="69">
        <v>471966</v>
      </c>
    </row>
    <row r="334" spans="1:11" ht="13.2" customHeight="1" x14ac:dyDescent="0.2">
      <c r="A334" s="65" t="str">
        <f>IF(AND(F334='Funding Chart'!$B$12,COUNTIF($C$1:C334,C334)=1),MAX($A$1:A333)+1,"")</f>
        <v/>
      </c>
      <c r="B334" s="66" t="s">
        <v>221</v>
      </c>
      <c r="C334" s="70" t="s">
        <v>222</v>
      </c>
      <c r="D334" s="66" t="s">
        <v>364</v>
      </c>
      <c r="E334" s="66">
        <v>2</v>
      </c>
      <c r="F334" s="66" t="s">
        <v>220</v>
      </c>
      <c r="G334" s="66" t="s">
        <v>691</v>
      </c>
      <c r="H334" s="68" t="s">
        <v>355</v>
      </c>
      <c r="I334" s="68" t="s">
        <v>354</v>
      </c>
      <c r="J334" s="66" t="s">
        <v>355</v>
      </c>
      <c r="K334" s="69">
        <v>10403.811428571427</v>
      </c>
    </row>
    <row r="335" spans="1:11" ht="13.2" customHeight="1" x14ac:dyDescent="0.2">
      <c r="A335" s="65" t="str">
        <f>IF(AND(F335='Funding Chart'!$B$12,COUNTIF($C$1:C335,C335)=1),MAX($A$1:A334)+1,"")</f>
        <v/>
      </c>
      <c r="B335" s="66" t="s">
        <v>221</v>
      </c>
      <c r="C335" s="70" t="s">
        <v>222</v>
      </c>
      <c r="D335" s="66" t="s">
        <v>364</v>
      </c>
      <c r="E335" s="66">
        <v>2</v>
      </c>
      <c r="F335" s="66" t="s">
        <v>220</v>
      </c>
      <c r="G335" s="66" t="s">
        <v>691</v>
      </c>
      <c r="H335" s="68" t="s">
        <v>351</v>
      </c>
      <c r="I335" s="68" t="s">
        <v>354</v>
      </c>
      <c r="J335" s="66" t="s">
        <v>351</v>
      </c>
      <c r="K335" s="69">
        <v>1401452.4213333332</v>
      </c>
    </row>
    <row r="336" spans="1:11" ht="13.2" customHeight="1" x14ac:dyDescent="0.2">
      <c r="A336" s="65" t="str">
        <f>IF(AND(F336='Funding Chart'!$B$12,COUNTIF($C$1:C336,C336)=1),MAX($A$1:A335)+1,"")</f>
        <v/>
      </c>
      <c r="B336" s="66" t="s">
        <v>221</v>
      </c>
      <c r="C336" s="70" t="s">
        <v>222</v>
      </c>
      <c r="D336" s="66" t="s">
        <v>364</v>
      </c>
      <c r="E336" s="66">
        <v>2</v>
      </c>
      <c r="F336" s="66" t="s">
        <v>220</v>
      </c>
      <c r="G336" s="66" t="s">
        <v>691</v>
      </c>
      <c r="H336" s="68" t="s">
        <v>25</v>
      </c>
      <c r="I336" s="68" t="s">
        <v>354</v>
      </c>
      <c r="J336" s="66" t="s">
        <v>25</v>
      </c>
      <c r="K336" s="69">
        <v>1838964.6304761905</v>
      </c>
    </row>
    <row r="337" spans="1:11" ht="13.2" customHeight="1" x14ac:dyDescent="0.2">
      <c r="A337" s="65" t="str">
        <f>IF(AND(F337='Funding Chart'!$B$12,COUNTIF($C$1:C337,C337)=1),MAX($A$1:A336)+1,"")</f>
        <v/>
      </c>
      <c r="B337" s="66" t="s">
        <v>221</v>
      </c>
      <c r="C337" s="70" t="s">
        <v>222</v>
      </c>
      <c r="D337" s="66" t="s">
        <v>364</v>
      </c>
      <c r="E337" s="66">
        <v>2</v>
      </c>
      <c r="F337" s="66" t="s">
        <v>220</v>
      </c>
      <c r="G337" s="66" t="s">
        <v>691</v>
      </c>
      <c r="H337" s="68" t="s">
        <v>24</v>
      </c>
      <c r="I337" s="68" t="s">
        <v>354</v>
      </c>
      <c r="J337" s="66" t="s">
        <v>24</v>
      </c>
      <c r="K337" s="69">
        <v>125173.67542857144</v>
      </c>
    </row>
    <row r="338" spans="1:11" ht="13.2" customHeight="1" x14ac:dyDescent="0.2">
      <c r="A338" s="65" t="str">
        <f>IF(AND(F338='Funding Chart'!$B$12,COUNTIF($C$1:C338,C338)=1),MAX($A$1:A337)+1,"")</f>
        <v/>
      </c>
      <c r="B338" s="66" t="s">
        <v>220</v>
      </c>
      <c r="C338" s="70" t="s">
        <v>222</v>
      </c>
      <c r="D338" s="66" t="s">
        <v>364</v>
      </c>
      <c r="E338" s="66">
        <v>2</v>
      </c>
      <c r="F338" s="66" t="s">
        <v>220</v>
      </c>
      <c r="G338" s="66" t="s">
        <v>691</v>
      </c>
      <c r="H338" s="68" t="s">
        <v>223</v>
      </c>
      <c r="I338" s="68" t="s">
        <v>362</v>
      </c>
      <c r="J338" s="66" t="s">
        <v>349</v>
      </c>
      <c r="K338" s="69">
        <v>90000</v>
      </c>
    </row>
    <row r="339" spans="1:11" ht="13.2" customHeight="1" x14ac:dyDescent="0.2">
      <c r="A339" s="65" t="str">
        <f>IF(AND(F339='Funding Chart'!$B$12,COUNTIF($C$1:C339,C339)=1),MAX($A$1:A338)+1,"")</f>
        <v/>
      </c>
      <c r="B339" s="66" t="s">
        <v>220</v>
      </c>
      <c r="C339" s="70" t="s">
        <v>222</v>
      </c>
      <c r="D339" s="66" t="s">
        <v>364</v>
      </c>
      <c r="E339" s="66">
        <v>2</v>
      </c>
      <c r="F339" s="66" t="s">
        <v>220</v>
      </c>
      <c r="G339" s="66" t="s">
        <v>691</v>
      </c>
      <c r="H339" s="68" t="s">
        <v>357</v>
      </c>
      <c r="I339" s="68" t="s">
        <v>358</v>
      </c>
      <c r="J339" s="66" t="s">
        <v>357</v>
      </c>
      <c r="K339" s="69">
        <v>178687</v>
      </c>
    </row>
    <row r="340" spans="1:11" ht="13.2" customHeight="1" x14ac:dyDescent="0.2">
      <c r="A340" s="65" t="str">
        <f>IF(AND(F340='Funding Chart'!$B$12,COUNTIF($C$1:C340,C340)=1),MAX($A$1:A339)+1,"")</f>
        <v/>
      </c>
      <c r="B340" s="66" t="s">
        <v>220</v>
      </c>
      <c r="C340" s="70" t="s">
        <v>222</v>
      </c>
      <c r="D340" s="66" t="s">
        <v>364</v>
      </c>
      <c r="E340" s="66">
        <v>2</v>
      </c>
      <c r="F340" s="66" t="s">
        <v>220</v>
      </c>
      <c r="G340" s="66" t="s">
        <v>691</v>
      </c>
      <c r="H340" s="68" t="s">
        <v>80</v>
      </c>
      <c r="I340" s="68" t="s">
        <v>362</v>
      </c>
      <c r="J340" s="66" t="s">
        <v>80</v>
      </c>
      <c r="K340" s="69">
        <v>32816</v>
      </c>
    </row>
    <row r="341" spans="1:11" ht="13.2" customHeight="1" x14ac:dyDescent="0.2">
      <c r="A341" s="65" t="str">
        <f>IF(AND(F341='Funding Chart'!$B$12,COUNTIF($C$1:C341,C341)=1),MAX($A$1:A340)+1,"")</f>
        <v/>
      </c>
      <c r="B341" s="66" t="s">
        <v>221</v>
      </c>
      <c r="C341" s="70" t="s">
        <v>222</v>
      </c>
      <c r="D341" s="66" t="s">
        <v>364</v>
      </c>
      <c r="E341" s="66">
        <v>2</v>
      </c>
      <c r="F341" s="66" t="s">
        <v>220</v>
      </c>
      <c r="G341" s="66" t="s">
        <v>691</v>
      </c>
      <c r="H341" s="68" t="s">
        <v>360</v>
      </c>
      <c r="I341" s="68" t="s">
        <v>362</v>
      </c>
      <c r="J341" s="66" t="s">
        <v>360</v>
      </c>
      <c r="K341" s="69">
        <v>217646</v>
      </c>
    </row>
    <row r="342" spans="1:11" ht="13.2" customHeight="1" x14ac:dyDescent="0.2">
      <c r="A342" s="65" t="str">
        <f>IF(AND(F342='Funding Chart'!$B$12,COUNTIF($C$1:C342,C342)=1),MAX($A$1:A341)+1,"")</f>
        <v/>
      </c>
      <c r="B342" s="66" t="s">
        <v>66</v>
      </c>
      <c r="C342" s="66" t="s">
        <v>217</v>
      </c>
      <c r="D342" s="66" t="s">
        <v>364</v>
      </c>
      <c r="E342" s="66">
        <v>2</v>
      </c>
      <c r="F342" s="66" t="s">
        <v>216</v>
      </c>
      <c r="G342" s="66" t="s">
        <v>692</v>
      </c>
      <c r="H342" s="68" t="s">
        <v>359</v>
      </c>
      <c r="I342" s="68" t="s">
        <v>362</v>
      </c>
      <c r="J342" s="66" t="s">
        <v>359</v>
      </c>
      <c r="K342" s="69">
        <v>1356547</v>
      </c>
    </row>
    <row r="343" spans="1:11" ht="13.2" customHeight="1" x14ac:dyDescent="0.2">
      <c r="A343" s="65" t="str">
        <f>IF(AND(F343='Funding Chart'!$B$12,COUNTIF($C$1:C343,C343)=1),MAX($A$1:A342)+1,"")</f>
        <v/>
      </c>
      <c r="B343" s="66" t="s">
        <v>118</v>
      </c>
      <c r="C343" s="66" t="s">
        <v>217</v>
      </c>
      <c r="D343" s="66" t="s">
        <v>364</v>
      </c>
      <c r="E343" s="66">
        <v>2</v>
      </c>
      <c r="F343" s="66" t="s">
        <v>216</v>
      </c>
      <c r="G343" s="66" t="s">
        <v>692</v>
      </c>
      <c r="H343" s="68" t="s">
        <v>355</v>
      </c>
      <c r="I343" s="68" t="s">
        <v>354</v>
      </c>
      <c r="J343" s="66" t="s">
        <v>355</v>
      </c>
      <c r="K343" s="69">
        <v>1658465.7342857146</v>
      </c>
    </row>
    <row r="344" spans="1:11" ht="13.2" customHeight="1" x14ac:dyDescent="0.2">
      <c r="A344" s="65" t="str">
        <f>IF(AND(F344='Funding Chart'!$B$12,COUNTIF($C$1:C344,C344)=1),MAX($A$1:A343)+1,"")</f>
        <v/>
      </c>
      <c r="B344" s="66" t="s">
        <v>118</v>
      </c>
      <c r="C344" s="66" t="s">
        <v>217</v>
      </c>
      <c r="D344" s="66" t="s">
        <v>364</v>
      </c>
      <c r="E344" s="66">
        <v>2</v>
      </c>
      <c r="F344" s="66" t="s">
        <v>216</v>
      </c>
      <c r="G344" s="66" t="s">
        <v>692</v>
      </c>
      <c r="H344" s="68" t="s">
        <v>351</v>
      </c>
      <c r="I344" s="68" t="s">
        <v>354</v>
      </c>
      <c r="J344" s="66" t="s">
        <v>351</v>
      </c>
      <c r="K344" s="69">
        <v>15249077.138666669</v>
      </c>
    </row>
    <row r="345" spans="1:11" ht="11.4" x14ac:dyDescent="0.2">
      <c r="A345" s="65" t="str">
        <f>IF(AND(F345='Funding Chart'!$B$12,COUNTIF($C$1:C345,C345)=1),MAX($A$1:A344)+1,"")</f>
        <v/>
      </c>
      <c r="B345" s="66" t="s">
        <v>118</v>
      </c>
      <c r="C345" s="66" t="s">
        <v>217</v>
      </c>
      <c r="D345" s="66" t="s">
        <v>364</v>
      </c>
      <c r="E345" s="66">
        <v>2</v>
      </c>
      <c r="F345" s="66" t="s">
        <v>216</v>
      </c>
      <c r="G345" s="66" t="s">
        <v>692</v>
      </c>
      <c r="H345" s="68" t="s">
        <v>25</v>
      </c>
      <c r="I345" s="68" t="s">
        <v>354</v>
      </c>
      <c r="J345" s="66" t="s">
        <v>25</v>
      </c>
      <c r="K345" s="69">
        <v>741221.63142857142</v>
      </c>
    </row>
    <row r="346" spans="1:11" ht="11.4" x14ac:dyDescent="0.2">
      <c r="A346" s="65" t="str">
        <f>IF(AND(F346='Funding Chart'!$B$12,COUNTIF($C$1:C346,C346)=1),MAX($A$1:A345)+1,"")</f>
        <v/>
      </c>
      <c r="B346" s="66" t="s">
        <v>118</v>
      </c>
      <c r="C346" s="66" t="s">
        <v>217</v>
      </c>
      <c r="D346" s="66" t="s">
        <v>364</v>
      </c>
      <c r="E346" s="66">
        <v>2</v>
      </c>
      <c r="F346" s="66" t="s">
        <v>216</v>
      </c>
      <c r="G346" s="66" t="s">
        <v>692</v>
      </c>
      <c r="H346" s="68" t="s">
        <v>24</v>
      </c>
      <c r="I346" s="68" t="s">
        <v>354</v>
      </c>
      <c r="J346" s="66" t="s">
        <v>24</v>
      </c>
      <c r="K346" s="69">
        <v>7137970.3769523809</v>
      </c>
    </row>
    <row r="347" spans="1:11" ht="11.4" x14ac:dyDescent="0.2">
      <c r="A347" s="65" t="str">
        <f>IF(AND(F347='Funding Chart'!$B$12,COUNTIF($C$1:C347,C347)=1),MAX($A$1:A346)+1,"")</f>
        <v/>
      </c>
      <c r="B347" s="66" t="s">
        <v>66</v>
      </c>
      <c r="C347" s="66" t="s">
        <v>217</v>
      </c>
      <c r="D347" s="66" t="s">
        <v>364</v>
      </c>
      <c r="E347" s="66">
        <v>2</v>
      </c>
      <c r="F347" s="66" t="s">
        <v>216</v>
      </c>
      <c r="G347" s="66" t="s">
        <v>692</v>
      </c>
      <c r="H347" s="68" t="s">
        <v>219</v>
      </c>
      <c r="I347" s="68" t="s">
        <v>362</v>
      </c>
      <c r="J347" s="66" t="s">
        <v>349</v>
      </c>
      <c r="K347" s="69">
        <v>809397</v>
      </c>
    </row>
    <row r="348" spans="1:11" ht="11.4" x14ac:dyDescent="0.2">
      <c r="A348" s="65" t="str">
        <f>IF(AND(F348='Funding Chart'!$B$12,COUNTIF($C$1:C348,C348)=1),MAX($A$1:A347)+1,"")</f>
        <v/>
      </c>
      <c r="B348" s="66" t="s">
        <v>66</v>
      </c>
      <c r="C348" s="66" t="s">
        <v>217</v>
      </c>
      <c r="D348" s="66" t="s">
        <v>364</v>
      </c>
      <c r="E348" s="66">
        <v>2</v>
      </c>
      <c r="F348" s="66" t="s">
        <v>216</v>
      </c>
      <c r="G348" s="66" t="s">
        <v>692</v>
      </c>
      <c r="H348" s="68" t="s">
        <v>357</v>
      </c>
      <c r="I348" s="68" t="s">
        <v>358</v>
      </c>
      <c r="J348" s="66" t="s">
        <v>357</v>
      </c>
      <c r="K348" s="69">
        <v>808994</v>
      </c>
    </row>
    <row r="349" spans="1:11" ht="11.4" x14ac:dyDescent="0.2">
      <c r="A349" s="65" t="str">
        <f>IF(AND(F349='Funding Chart'!$B$12,COUNTIF($C$1:C349,C349)=1),MAX($A$1:A348)+1,"")</f>
        <v/>
      </c>
      <c r="B349" s="66" t="s">
        <v>66</v>
      </c>
      <c r="C349" s="66" t="s">
        <v>217</v>
      </c>
      <c r="D349" s="66" t="s">
        <v>364</v>
      </c>
      <c r="E349" s="66">
        <v>2</v>
      </c>
      <c r="F349" s="66" t="s">
        <v>216</v>
      </c>
      <c r="G349" s="66" t="s">
        <v>692</v>
      </c>
      <c r="H349" s="68" t="s">
        <v>80</v>
      </c>
      <c r="I349" s="68" t="s">
        <v>362</v>
      </c>
      <c r="J349" s="66" t="s">
        <v>80</v>
      </c>
      <c r="K349" s="69">
        <v>739434</v>
      </c>
    </row>
    <row r="350" spans="1:11" ht="11.4" x14ac:dyDescent="0.2">
      <c r="A350" s="65" t="str">
        <f>IF(AND(F350='Funding Chart'!$B$12,COUNTIF($C$1:C350,C350)=1),MAX($A$1:A349)+1,"")</f>
        <v/>
      </c>
      <c r="B350" s="66" t="s">
        <v>118</v>
      </c>
      <c r="C350" s="66" t="s">
        <v>217</v>
      </c>
      <c r="D350" s="66" t="s">
        <v>364</v>
      </c>
      <c r="E350" s="66">
        <v>2</v>
      </c>
      <c r="F350" s="66" t="s">
        <v>216</v>
      </c>
      <c r="G350" s="66" t="s">
        <v>692</v>
      </c>
      <c r="H350" s="68" t="s">
        <v>360</v>
      </c>
      <c r="I350" s="68" t="s">
        <v>362</v>
      </c>
      <c r="J350" s="66" t="s">
        <v>360</v>
      </c>
      <c r="K350" s="69">
        <v>1722181</v>
      </c>
    </row>
    <row r="351" spans="1:11" ht="11.4" x14ac:dyDescent="0.2">
      <c r="A351" s="65" t="str">
        <f>IF(AND(F351='Funding Chart'!$B$12,COUNTIF($C$1:C351,C351)=1),MAX($A$1:A350)+1,"")</f>
        <v/>
      </c>
      <c r="B351" s="66" t="s">
        <v>74</v>
      </c>
      <c r="C351" s="70" t="s">
        <v>54</v>
      </c>
      <c r="D351" s="66" t="s">
        <v>364</v>
      </c>
      <c r="E351" s="66">
        <v>2</v>
      </c>
      <c r="F351" s="66" t="s">
        <v>214</v>
      </c>
      <c r="G351" s="66" t="s">
        <v>213</v>
      </c>
      <c r="H351" s="68" t="s">
        <v>215</v>
      </c>
      <c r="I351" s="68" t="s">
        <v>362</v>
      </c>
      <c r="J351" s="66" t="s">
        <v>349</v>
      </c>
      <c r="K351" s="69">
        <v>145255</v>
      </c>
    </row>
    <row r="352" spans="1:11" ht="11.4" x14ac:dyDescent="0.2">
      <c r="A352" s="65" t="str">
        <f>IF(AND(F352='Funding Chart'!$B$12,COUNTIF($C$1:C352,C352)=1),MAX($A$1:A351)+1,"")</f>
        <v/>
      </c>
      <c r="B352" s="66" t="s">
        <v>74</v>
      </c>
      <c r="C352" s="70" t="s">
        <v>54</v>
      </c>
      <c r="D352" s="66" t="s">
        <v>364</v>
      </c>
      <c r="E352" s="66">
        <v>2</v>
      </c>
      <c r="F352" s="66" t="s">
        <v>214</v>
      </c>
      <c r="G352" s="66" t="s">
        <v>213</v>
      </c>
      <c r="H352" s="68" t="s">
        <v>357</v>
      </c>
      <c r="I352" s="68" t="s">
        <v>358</v>
      </c>
      <c r="J352" s="66" t="s">
        <v>357</v>
      </c>
      <c r="K352" s="69">
        <v>199298</v>
      </c>
    </row>
    <row r="353" spans="1:11" ht="11.4" x14ac:dyDescent="0.2">
      <c r="A353" s="65" t="str">
        <f>IF(AND(F353='Funding Chart'!$B$12,COUNTIF($C$1:C353,C353)=1),MAX($A$1:A352)+1,"")</f>
        <v/>
      </c>
      <c r="B353" s="66" t="s">
        <v>74</v>
      </c>
      <c r="C353" s="70" t="s">
        <v>54</v>
      </c>
      <c r="D353" s="66" t="s">
        <v>364</v>
      </c>
      <c r="E353" s="66">
        <v>2</v>
      </c>
      <c r="F353" s="66" t="s">
        <v>214</v>
      </c>
      <c r="G353" s="66" t="s">
        <v>213</v>
      </c>
      <c r="H353" s="68" t="s">
        <v>80</v>
      </c>
      <c r="I353" s="68" t="s">
        <v>362</v>
      </c>
      <c r="J353" s="66" t="s">
        <v>80</v>
      </c>
      <c r="K353" s="69">
        <v>0</v>
      </c>
    </row>
    <row r="354" spans="1:11" ht="11.4" x14ac:dyDescent="0.2">
      <c r="A354" s="65" t="str">
        <f>IF(AND(F354='Funding Chart'!$B$12,COUNTIF($C$1:C354,C354)=1),MAX($A$1:A353)+1,"")</f>
        <v/>
      </c>
      <c r="B354" s="66" t="s">
        <v>74</v>
      </c>
      <c r="C354" s="70" t="s">
        <v>54</v>
      </c>
      <c r="D354" s="66" t="s">
        <v>364</v>
      </c>
      <c r="E354" s="66">
        <v>2</v>
      </c>
      <c r="F354" s="66" t="s">
        <v>214</v>
      </c>
      <c r="G354" s="66" t="s">
        <v>213</v>
      </c>
      <c r="H354" s="68" t="s">
        <v>351</v>
      </c>
      <c r="I354" s="68" t="s">
        <v>354</v>
      </c>
      <c r="J354" s="66" t="s">
        <v>351</v>
      </c>
      <c r="K354" s="69">
        <v>4715330.9493333325</v>
      </c>
    </row>
    <row r="355" spans="1:11" ht="13.2" customHeight="1" x14ac:dyDescent="0.2">
      <c r="A355" s="65" t="str">
        <f>IF(AND(F355='Funding Chart'!$B$12,COUNTIF($C$1:C355,C355)=1),MAX($A$1:A354)+1,"")</f>
        <v/>
      </c>
      <c r="B355" s="66" t="s">
        <v>74</v>
      </c>
      <c r="C355" s="70" t="s">
        <v>54</v>
      </c>
      <c r="D355" s="66" t="s">
        <v>364</v>
      </c>
      <c r="E355" s="66">
        <v>2</v>
      </c>
      <c r="F355" s="66" t="s">
        <v>214</v>
      </c>
      <c r="G355" s="66" t="s">
        <v>213</v>
      </c>
      <c r="H355" s="68" t="s">
        <v>25</v>
      </c>
      <c r="I355" s="68" t="s">
        <v>354</v>
      </c>
      <c r="J355" s="66" t="s">
        <v>25</v>
      </c>
      <c r="K355" s="69">
        <v>165592.7466666667</v>
      </c>
    </row>
    <row r="356" spans="1:11" ht="13.2" customHeight="1" x14ac:dyDescent="0.2">
      <c r="A356" s="65" t="str">
        <f>IF(AND(F356='Funding Chart'!$B$12,COUNTIF($C$1:C356,C356)=1),MAX($A$1:A355)+1,"")</f>
        <v/>
      </c>
      <c r="B356" s="66" t="s">
        <v>74</v>
      </c>
      <c r="C356" s="70" t="s">
        <v>54</v>
      </c>
      <c r="D356" s="66" t="s">
        <v>364</v>
      </c>
      <c r="E356" s="66">
        <v>2</v>
      </c>
      <c r="F356" s="66" t="s">
        <v>214</v>
      </c>
      <c r="G356" s="66" t="s">
        <v>213</v>
      </c>
      <c r="H356" s="68" t="s">
        <v>24</v>
      </c>
      <c r="I356" s="68" t="s">
        <v>354</v>
      </c>
      <c r="J356" s="66" t="s">
        <v>24</v>
      </c>
      <c r="K356" s="69">
        <v>489888.04266666656</v>
      </c>
    </row>
    <row r="357" spans="1:11" ht="13.2" customHeight="1" x14ac:dyDescent="0.2">
      <c r="A357" s="65" t="str">
        <f>IF(AND(F357='Funding Chart'!$B$12,COUNTIF($C$1:C357,C357)=1),MAX($A$1:A356)+1,"")</f>
        <v/>
      </c>
      <c r="B357" s="66" t="s">
        <v>73</v>
      </c>
      <c r="C357" s="70" t="s">
        <v>54</v>
      </c>
      <c r="D357" s="66" t="s">
        <v>364</v>
      </c>
      <c r="E357" s="66">
        <v>2</v>
      </c>
      <c r="F357" s="66" t="s">
        <v>214</v>
      </c>
      <c r="G357" s="66" t="s">
        <v>213</v>
      </c>
      <c r="H357" s="68" t="s">
        <v>360</v>
      </c>
      <c r="I357" s="68" t="s">
        <v>362</v>
      </c>
      <c r="J357" s="66" t="s">
        <v>360</v>
      </c>
      <c r="K357" s="69">
        <v>97879</v>
      </c>
    </row>
    <row r="358" spans="1:11" ht="13.2" customHeight="1" x14ac:dyDescent="0.2">
      <c r="A358" s="65" t="str">
        <f>IF(AND(F358='Funding Chart'!$B$12,COUNTIF($C$1:C358,C358)=1),MAX($A$1:A357)+1,"")</f>
        <v/>
      </c>
      <c r="B358" s="66" t="s">
        <v>65</v>
      </c>
      <c r="C358" s="70" t="s">
        <v>46</v>
      </c>
      <c r="D358" s="66" t="s">
        <v>364</v>
      </c>
      <c r="E358" s="66">
        <v>2</v>
      </c>
      <c r="F358" s="66" t="s">
        <v>211</v>
      </c>
      <c r="G358" s="66" t="s">
        <v>661</v>
      </c>
      <c r="H358" s="68" t="s">
        <v>212</v>
      </c>
      <c r="I358" s="68" t="s">
        <v>362</v>
      </c>
      <c r="J358" s="66" t="s">
        <v>349</v>
      </c>
      <c r="K358" s="69">
        <v>90000</v>
      </c>
    </row>
    <row r="359" spans="1:11" ht="13.2" customHeight="1" x14ac:dyDescent="0.2">
      <c r="A359" s="65" t="str">
        <f>IF(AND(F359='Funding Chart'!$B$12,COUNTIF($C$1:C359,C359)=1),MAX($A$1:A358)+1,"")</f>
        <v/>
      </c>
      <c r="B359" s="66" t="s">
        <v>65</v>
      </c>
      <c r="C359" s="70" t="s">
        <v>46</v>
      </c>
      <c r="D359" s="66" t="s">
        <v>364</v>
      </c>
      <c r="E359" s="66">
        <v>2</v>
      </c>
      <c r="F359" s="66" t="s">
        <v>211</v>
      </c>
      <c r="G359" s="66" t="s">
        <v>661</v>
      </c>
      <c r="H359" s="68" t="s">
        <v>357</v>
      </c>
      <c r="I359" s="68" t="s">
        <v>358</v>
      </c>
      <c r="J359" s="66" t="s">
        <v>357</v>
      </c>
      <c r="K359" s="69">
        <v>164389</v>
      </c>
    </row>
    <row r="360" spans="1:11" ht="13.2" customHeight="1" x14ac:dyDescent="0.2">
      <c r="A360" s="65" t="str">
        <f>IF(AND(F360='Funding Chart'!$B$12,COUNTIF($C$1:C360,C360)=1),MAX($A$1:A359)+1,"")</f>
        <v/>
      </c>
      <c r="B360" s="66" t="s">
        <v>65</v>
      </c>
      <c r="C360" s="70" t="s">
        <v>46</v>
      </c>
      <c r="D360" s="66" t="s">
        <v>364</v>
      </c>
      <c r="E360" s="66">
        <v>2</v>
      </c>
      <c r="F360" s="66" t="s">
        <v>211</v>
      </c>
      <c r="G360" s="66" t="s">
        <v>661</v>
      </c>
      <c r="H360" s="68" t="s">
        <v>80</v>
      </c>
      <c r="I360" s="68" t="s">
        <v>362</v>
      </c>
      <c r="J360" s="66" t="s">
        <v>80</v>
      </c>
      <c r="K360" s="69">
        <v>6137</v>
      </c>
    </row>
    <row r="361" spans="1:11" ht="13.2" customHeight="1" x14ac:dyDescent="0.2">
      <c r="A361" s="65" t="str">
        <f>IF(AND(F361='Funding Chart'!$B$12,COUNTIF($C$1:C361,C361)=1),MAX($A$1:A360)+1,"")</f>
        <v/>
      </c>
      <c r="B361" s="66" t="s">
        <v>65</v>
      </c>
      <c r="C361" s="70" t="s">
        <v>46</v>
      </c>
      <c r="D361" s="66" t="s">
        <v>364</v>
      </c>
      <c r="E361" s="66">
        <v>2</v>
      </c>
      <c r="F361" s="66" t="s">
        <v>211</v>
      </c>
      <c r="G361" s="66" t="s">
        <v>661</v>
      </c>
      <c r="H361" s="68" t="s">
        <v>355</v>
      </c>
      <c r="I361" s="68" t="s">
        <v>354</v>
      </c>
      <c r="J361" s="66" t="s">
        <v>355</v>
      </c>
      <c r="K361" s="69">
        <v>52174.868571428575</v>
      </c>
    </row>
    <row r="362" spans="1:11" ht="13.2" customHeight="1" x14ac:dyDescent="0.2">
      <c r="A362" s="65" t="str">
        <f>IF(AND(F362='Funding Chart'!$B$12,COUNTIF($C$1:C362,C362)=1),MAX($A$1:A361)+1,"")</f>
        <v/>
      </c>
      <c r="B362" s="66" t="s">
        <v>65</v>
      </c>
      <c r="C362" s="70" t="s">
        <v>46</v>
      </c>
      <c r="D362" s="66" t="s">
        <v>364</v>
      </c>
      <c r="E362" s="66">
        <v>2</v>
      </c>
      <c r="F362" s="66" t="s">
        <v>211</v>
      </c>
      <c r="G362" s="66" t="s">
        <v>661</v>
      </c>
      <c r="H362" s="68" t="s">
        <v>351</v>
      </c>
      <c r="I362" s="68" t="s">
        <v>354</v>
      </c>
      <c r="J362" s="66" t="s">
        <v>351</v>
      </c>
      <c r="K362" s="69">
        <v>802362.5914285715</v>
      </c>
    </row>
    <row r="363" spans="1:11" ht="11.4" x14ac:dyDescent="0.2">
      <c r="A363" s="65" t="str">
        <f>IF(AND(F363='Funding Chart'!$B$12,COUNTIF($C$1:C363,C363)=1),MAX($A$1:A362)+1,"")</f>
        <v/>
      </c>
      <c r="B363" s="66" t="s">
        <v>65</v>
      </c>
      <c r="C363" s="70" t="s">
        <v>46</v>
      </c>
      <c r="D363" s="66" t="s">
        <v>364</v>
      </c>
      <c r="E363" s="66">
        <v>2</v>
      </c>
      <c r="F363" s="66" t="s">
        <v>211</v>
      </c>
      <c r="G363" s="66" t="s">
        <v>661</v>
      </c>
      <c r="H363" s="68" t="s">
        <v>24</v>
      </c>
      <c r="I363" s="68" t="s">
        <v>354</v>
      </c>
      <c r="J363" s="66" t="s">
        <v>24</v>
      </c>
      <c r="K363" s="69">
        <v>304691.65714285715</v>
      </c>
    </row>
    <row r="364" spans="1:11" ht="11.4" x14ac:dyDescent="0.2">
      <c r="A364" s="65" t="str">
        <f>IF(AND(F364='Funding Chart'!$B$12,COUNTIF($C$1:C364,C364)=1),MAX($A$1:A363)+1,"")</f>
        <v/>
      </c>
      <c r="B364" s="66" t="s">
        <v>188</v>
      </c>
      <c r="C364" s="70" t="s">
        <v>46</v>
      </c>
      <c r="D364" s="66" t="s">
        <v>364</v>
      </c>
      <c r="E364" s="66">
        <v>2</v>
      </c>
      <c r="F364" s="66" t="s">
        <v>211</v>
      </c>
      <c r="G364" s="66" t="s">
        <v>661</v>
      </c>
      <c r="H364" s="68" t="s">
        <v>360</v>
      </c>
      <c r="I364" s="68" t="s">
        <v>362</v>
      </c>
      <c r="J364" s="66" t="s">
        <v>360</v>
      </c>
      <c r="K364" s="69">
        <v>130423</v>
      </c>
    </row>
    <row r="365" spans="1:11" ht="11.4" x14ac:dyDescent="0.2">
      <c r="A365" s="65" t="str">
        <f>IF(AND(F365='Funding Chart'!$B$12,COUNTIF($C$1:C365,C365)=1),MAX($A$1:A364)+1,"")</f>
        <v/>
      </c>
      <c r="B365" s="66" t="s">
        <v>63</v>
      </c>
      <c r="C365" s="70" t="s">
        <v>45</v>
      </c>
      <c r="D365" s="66" t="s">
        <v>364</v>
      </c>
      <c r="E365" s="66">
        <v>2</v>
      </c>
      <c r="F365" s="66" t="s">
        <v>209</v>
      </c>
      <c r="G365" s="66" t="s">
        <v>662</v>
      </c>
      <c r="H365" s="68" t="s">
        <v>210</v>
      </c>
      <c r="I365" s="68" t="s">
        <v>362</v>
      </c>
      <c r="J365" s="66" t="s">
        <v>349</v>
      </c>
      <c r="K365" s="69">
        <v>174068</v>
      </c>
    </row>
    <row r="366" spans="1:11" ht="11.4" x14ac:dyDescent="0.2">
      <c r="A366" s="65" t="str">
        <f>IF(AND(F366='Funding Chart'!$B$12,COUNTIF($C$1:C366,C366)=1),MAX($A$1:A365)+1,"")</f>
        <v/>
      </c>
      <c r="B366" s="66" t="s">
        <v>63</v>
      </c>
      <c r="C366" s="70" t="s">
        <v>45</v>
      </c>
      <c r="D366" s="66" t="s">
        <v>364</v>
      </c>
      <c r="E366" s="66">
        <v>2</v>
      </c>
      <c r="F366" s="66" t="s">
        <v>209</v>
      </c>
      <c r="G366" s="66" t="s">
        <v>662</v>
      </c>
      <c r="H366" s="68" t="s">
        <v>357</v>
      </c>
      <c r="I366" s="68" t="s">
        <v>358</v>
      </c>
      <c r="J366" s="66" t="s">
        <v>357</v>
      </c>
      <c r="K366" s="69">
        <v>235282</v>
      </c>
    </row>
    <row r="367" spans="1:11" ht="13.2" customHeight="1" x14ac:dyDescent="0.2">
      <c r="A367" s="65" t="str">
        <f>IF(AND(F367='Funding Chart'!$B$12,COUNTIF($C$1:C367,C367)=1),MAX($A$1:A366)+1,"")</f>
        <v/>
      </c>
      <c r="B367" s="66" t="s">
        <v>63</v>
      </c>
      <c r="C367" s="70" t="s">
        <v>45</v>
      </c>
      <c r="D367" s="66" t="s">
        <v>364</v>
      </c>
      <c r="E367" s="66">
        <v>2</v>
      </c>
      <c r="F367" s="66" t="s">
        <v>209</v>
      </c>
      <c r="G367" s="66" t="s">
        <v>662</v>
      </c>
      <c r="H367" s="68" t="s">
        <v>80</v>
      </c>
      <c r="I367" s="68" t="s">
        <v>362</v>
      </c>
      <c r="J367" s="66" t="s">
        <v>80</v>
      </c>
      <c r="K367" s="69">
        <v>135269</v>
      </c>
    </row>
    <row r="368" spans="1:11" ht="13.2" customHeight="1" x14ac:dyDescent="0.2">
      <c r="A368" s="65" t="str">
        <f>IF(AND(F368='Funding Chart'!$B$12,COUNTIF($C$1:C368,C368)=1),MAX($A$1:A367)+1,"")</f>
        <v/>
      </c>
      <c r="B368" s="66" t="s">
        <v>63</v>
      </c>
      <c r="C368" s="70" t="s">
        <v>45</v>
      </c>
      <c r="D368" s="66" t="s">
        <v>364</v>
      </c>
      <c r="E368" s="66">
        <v>2</v>
      </c>
      <c r="F368" s="66" t="s">
        <v>209</v>
      </c>
      <c r="G368" s="66" t="s">
        <v>662</v>
      </c>
      <c r="H368" s="68" t="s">
        <v>355</v>
      </c>
      <c r="I368" s="68" t="s">
        <v>354</v>
      </c>
      <c r="J368" s="66" t="s">
        <v>355</v>
      </c>
      <c r="K368" s="69">
        <v>68134.037142857138</v>
      </c>
    </row>
    <row r="369" spans="1:11" ht="13.2" customHeight="1" x14ac:dyDescent="0.2">
      <c r="A369" s="65" t="str">
        <f>IF(AND(F369='Funding Chart'!$B$12,COUNTIF($C$1:C369,C369)=1),MAX($A$1:A368)+1,"")</f>
        <v/>
      </c>
      <c r="B369" s="66" t="s">
        <v>63</v>
      </c>
      <c r="C369" s="70" t="s">
        <v>45</v>
      </c>
      <c r="D369" s="66" t="s">
        <v>364</v>
      </c>
      <c r="E369" s="66">
        <v>2</v>
      </c>
      <c r="F369" s="66" t="s">
        <v>209</v>
      </c>
      <c r="G369" s="66" t="s">
        <v>662</v>
      </c>
      <c r="H369" s="68" t="s">
        <v>351</v>
      </c>
      <c r="I369" s="68" t="s">
        <v>354</v>
      </c>
      <c r="J369" s="66" t="s">
        <v>351</v>
      </c>
      <c r="K369" s="69">
        <v>2916453.3710476188</v>
      </c>
    </row>
    <row r="370" spans="1:11" ht="11.4" x14ac:dyDescent="0.2">
      <c r="A370" s="65" t="str">
        <f>IF(AND(F370='Funding Chart'!$B$12,COUNTIF($C$1:C370,C370)=1),MAX($A$1:A369)+1,"")</f>
        <v/>
      </c>
      <c r="B370" s="66" t="s">
        <v>63</v>
      </c>
      <c r="C370" s="70" t="s">
        <v>45</v>
      </c>
      <c r="D370" s="66" t="s">
        <v>364</v>
      </c>
      <c r="E370" s="66">
        <v>2</v>
      </c>
      <c r="F370" s="66" t="s">
        <v>209</v>
      </c>
      <c r="G370" s="66" t="s">
        <v>662</v>
      </c>
      <c r="H370" s="68" t="s">
        <v>25</v>
      </c>
      <c r="I370" s="68" t="s">
        <v>354</v>
      </c>
      <c r="J370" s="66" t="s">
        <v>25</v>
      </c>
      <c r="K370" s="69">
        <v>66786.64</v>
      </c>
    </row>
    <row r="371" spans="1:11" ht="11.4" x14ac:dyDescent="0.2">
      <c r="A371" s="65" t="str">
        <f>IF(AND(F371='Funding Chart'!$B$12,COUNTIF($C$1:C371,C371)=1),MAX($A$1:A370)+1,"")</f>
        <v/>
      </c>
      <c r="B371" s="66" t="s">
        <v>63</v>
      </c>
      <c r="C371" s="70" t="s">
        <v>45</v>
      </c>
      <c r="D371" s="66" t="s">
        <v>364</v>
      </c>
      <c r="E371" s="66">
        <v>2</v>
      </c>
      <c r="F371" s="66" t="s">
        <v>209</v>
      </c>
      <c r="G371" s="66" t="s">
        <v>662</v>
      </c>
      <c r="H371" s="68" t="s">
        <v>24</v>
      </c>
      <c r="I371" s="68" t="s">
        <v>354</v>
      </c>
      <c r="J371" s="66" t="s">
        <v>24</v>
      </c>
      <c r="K371" s="69">
        <v>1422559.9857142854</v>
      </c>
    </row>
    <row r="372" spans="1:11" ht="13.2" customHeight="1" x14ac:dyDescent="0.2">
      <c r="A372" s="65" t="str">
        <f>IF(AND(F372='Funding Chart'!$B$12,COUNTIF($C$1:C372,C372)=1),MAX($A$1:A371)+1,"")</f>
        <v/>
      </c>
      <c r="B372" s="66" t="s">
        <v>115</v>
      </c>
      <c r="C372" s="70" t="s">
        <v>45</v>
      </c>
      <c r="D372" s="66" t="s">
        <v>364</v>
      </c>
      <c r="E372" s="66">
        <v>2</v>
      </c>
      <c r="F372" s="66" t="s">
        <v>209</v>
      </c>
      <c r="G372" s="66" t="s">
        <v>662</v>
      </c>
      <c r="H372" s="68" t="s">
        <v>360</v>
      </c>
      <c r="I372" s="68" t="s">
        <v>362</v>
      </c>
      <c r="J372" s="66" t="s">
        <v>360</v>
      </c>
      <c r="K372" s="69">
        <v>555339</v>
      </c>
    </row>
    <row r="373" spans="1:11" ht="13.2" customHeight="1" x14ac:dyDescent="0.2">
      <c r="A373" s="65" t="str">
        <f>IF(AND(F373='Funding Chart'!$B$12,COUNTIF($C$1:C373,C373)=1),MAX($A$1:A372)+1,"")</f>
        <v/>
      </c>
      <c r="B373" s="66" t="s">
        <v>68</v>
      </c>
      <c r="C373" s="66" t="s">
        <v>207</v>
      </c>
      <c r="D373" s="66" t="s">
        <v>364</v>
      </c>
      <c r="E373" s="66">
        <v>2</v>
      </c>
      <c r="F373" s="66" t="s">
        <v>206</v>
      </c>
      <c r="G373" s="66" t="s">
        <v>693</v>
      </c>
      <c r="H373" s="68" t="s">
        <v>359</v>
      </c>
      <c r="I373" s="68" t="s">
        <v>362</v>
      </c>
      <c r="J373" s="66" t="s">
        <v>359</v>
      </c>
      <c r="K373" s="69">
        <v>627413</v>
      </c>
    </row>
    <row r="374" spans="1:11" ht="13.2" customHeight="1" x14ac:dyDescent="0.2">
      <c r="A374" s="65" t="str">
        <f>IF(AND(F374='Funding Chart'!$B$12,COUNTIF($C$1:C374,C374)=1),MAX($A$1:A373)+1,"")</f>
        <v/>
      </c>
      <c r="B374" s="66" t="s">
        <v>68</v>
      </c>
      <c r="C374" s="66" t="s">
        <v>207</v>
      </c>
      <c r="D374" s="66" t="s">
        <v>364</v>
      </c>
      <c r="E374" s="66">
        <v>2</v>
      </c>
      <c r="F374" s="66" t="s">
        <v>206</v>
      </c>
      <c r="G374" s="66" t="s">
        <v>693</v>
      </c>
      <c r="H374" s="68" t="s">
        <v>208</v>
      </c>
      <c r="I374" s="68" t="s">
        <v>362</v>
      </c>
      <c r="J374" s="66" t="s">
        <v>349</v>
      </c>
      <c r="K374" s="69">
        <v>179502</v>
      </c>
    </row>
    <row r="375" spans="1:11" ht="11.4" x14ac:dyDescent="0.2">
      <c r="A375" s="65" t="str">
        <f>IF(AND(F375='Funding Chart'!$B$12,COUNTIF($C$1:C375,C375)=1),MAX($A$1:A374)+1,"")</f>
        <v/>
      </c>
      <c r="B375" s="66" t="s">
        <v>68</v>
      </c>
      <c r="C375" s="66" t="s">
        <v>207</v>
      </c>
      <c r="D375" s="66" t="s">
        <v>364</v>
      </c>
      <c r="E375" s="66">
        <v>2</v>
      </c>
      <c r="F375" s="66" t="s">
        <v>206</v>
      </c>
      <c r="G375" s="66" t="s">
        <v>693</v>
      </c>
      <c r="H375" s="68" t="s">
        <v>357</v>
      </c>
      <c r="I375" s="68" t="s">
        <v>358</v>
      </c>
      <c r="J375" s="66" t="s">
        <v>357</v>
      </c>
      <c r="K375" s="69">
        <v>398002</v>
      </c>
    </row>
    <row r="376" spans="1:11" ht="11.4" x14ac:dyDescent="0.2">
      <c r="A376" s="65" t="str">
        <f>IF(AND(F376='Funding Chart'!$B$12,COUNTIF($C$1:C376,C376)=1),MAX($A$1:A375)+1,"")</f>
        <v/>
      </c>
      <c r="B376" s="66" t="s">
        <v>68</v>
      </c>
      <c r="C376" s="66" t="s">
        <v>207</v>
      </c>
      <c r="D376" s="66" t="s">
        <v>364</v>
      </c>
      <c r="E376" s="66">
        <v>2</v>
      </c>
      <c r="F376" s="66" t="s">
        <v>206</v>
      </c>
      <c r="G376" s="66" t="s">
        <v>693</v>
      </c>
      <c r="H376" s="68" t="s">
        <v>80</v>
      </c>
      <c r="I376" s="68" t="s">
        <v>362</v>
      </c>
      <c r="J376" s="66" t="s">
        <v>80</v>
      </c>
      <c r="K376" s="69">
        <v>185956</v>
      </c>
    </row>
    <row r="377" spans="1:11" ht="11.4" x14ac:dyDescent="0.2">
      <c r="A377" s="65" t="str">
        <f>IF(AND(F377='Funding Chart'!$B$12,COUNTIF($C$1:C377,C377)=1),MAX($A$1:A376)+1,"")</f>
        <v/>
      </c>
      <c r="B377" s="66" t="s">
        <v>150</v>
      </c>
      <c r="C377" s="66" t="s">
        <v>207</v>
      </c>
      <c r="D377" s="66" t="s">
        <v>364</v>
      </c>
      <c r="E377" s="66">
        <v>2</v>
      </c>
      <c r="F377" s="66" t="s">
        <v>206</v>
      </c>
      <c r="G377" s="66" t="s">
        <v>693</v>
      </c>
      <c r="H377" s="68" t="s">
        <v>360</v>
      </c>
      <c r="I377" s="68" t="s">
        <v>362</v>
      </c>
      <c r="J377" s="66" t="s">
        <v>360</v>
      </c>
      <c r="K377" s="69">
        <v>362962</v>
      </c>
    </row>
    <row r="378" spans="1:11" ht="13.2" customHeight="1" x14ac:dyDescent="0.2">
      <c r="A378" s="65" t="str">
        <f>IF(AND(F378='Funding Chart'!$B$12,COUNTIF($C$1:C378,C378)=1),MAX($A$1:A377)+1,"")</f>
        <v/>
      </c>
      <c r="B378" s="66" t="s">
        <v>68</v>
      </c>
      <c r="C378" s="66" t="s">
        <v>207</v>
      </c>
      <c r="D378" s="66" t="s">
        <v>364</v>
      </c>
      <c r="E378" s="66">
        <v>2</v>
      </c>
      <c r="F378" s="66" t="s">
        <v>206</v>
      </c>
      <c r="G378" s="66" t="s">
        <v>693</v>
      </c>
      <c r="H378" s="68" t="s">
        <v>355</v>
      </c>
      <c r="I378" s="68" t="s">
        <v>354</v>
      </c>
      <c r="J378" s="66" t="s">
        <v>355</v>
      </c>
      <c r="K378" s="69">
        <v>643971.7714285712</v>
      </c>
    </row>
    <row r="379" spans="1:11" ht="13.2" customHeight="1" x14ac:dyDescent="0.2">
      <c r="A379" s="65" t="str">
        <f>IF(AND(F379='Funding Chart'!$B$12,COUNTIF($C$1:C379,C379)=1),MAX($A$1:A378)+1,"")</f>
        <v/>
      </c>
      <c r="B379" s="66" t="s">
        <v>68</v>
      </c>
      <c r="C379" s="66" t="s">
        <v>207</v>
      </c>
      <c r="D379" s="66" t="s">
        <v>364</v>
      </c>
      <c r="E379" s="66">
        <v>2</v>
      </c>
      <c r="F379" s="66" t="s">
        <v>206</v>
      </c>
      <c r="G379" s="66" t="s">
        <v>693</v>
      </c>
      <c r="H379" s="68" t="s">
        <v>351</v>
      </c>
      <c r="I379" s="68" t="s">
        <v>354</v>
      </c>
      <c r="J379" s="66" t="s">
        <v>351</v>
      </c>
      <c r="K379" s="69">
        <v>2898788.9019047618</v>
      </c>
    </row>
    <row r="380" spans="1:11" ht="11.4" x14ac:dyDescent="0.2">
      <c r="A380" s="65" t="str">
        <f>IF(AND(F380='Funding Chart'!$B$12,COUNTIF($C$1:C380,C380)=1),MAX($A$1:A379)+1,"")</f>
        <v/>
      </c>
      <c r="B380" s="66" t="s">
        <v>68</v>
      </c>
      <c r="C380" s="66" t="s">
        <v>207</v>
      </c>
      <c r="D380" s="66" t="s">
        <v>364</v>
      </c>
      <c r="E380" s="66">
        <v>2</v>
      </c>
      <c r="F380" s="66" t="s">
        <v>206</v>
      </c>
      <c r="G380" s="66" t="s">
        <v>693</v>
      </c>
      <c r="H380" s="68" t="s">
        <v>25</v>
      </c>
      <c r="I380" s="68" t="s">
        <v>354</v>
      </c>
      <c r="J380" s="66" t="s">
        <v>25</v>
      </c>
      <c r="K380" s="69">
        <v>14635.817142857144</v>
      </c>
    </row>
    <row r="381" spans="1:11" ht="11.4" x14ac:dyDescent="0.2">
      <c r="A381" s="65" t="str">
        <f>IF(AND(F381='Funding Chart'!$B$12,COUNTIF($C$1:C381,C381)=1),MAX($A$1:A380)+1,"")</f>
        <v/>
      </c>
      <c r="B381" s="66" t="s">
        <v>68</v>
      </c>
      <c r="C381" s="66" t="s">
        <v>207</v>
      </c>
      <c r="D381" s="66" t="s">
        <v>364</v>
      </c>
      <c r="E381" s="66">
        <v>2</v>
      </c>
      <c r="F381" s="66" t="s">
        <v>206</v>
      </c>
      <c r="G381" s="66" t="s">
        <v>693</v>
      </c>
      <c r="H381" s="68" t="s">
        <v>24</v>
      </c>
      <c r="I381" s="68" t="s">
        <v>354</v>
      </c>
      <c r="J381" s="66" t="s">
        <v>24</v>
      </c>
      <c r="K381" s="69">
        <v>2840742.4786666664</v>
      </c>
    </row>
    <row r="382" spans="1:11" ht="11.4" x14ac:dyDescent="0.2">
      <c r="A382" s="65" t="str">
        <f>IF(AND(F382='Funding Chart'!$B$12,COUNTIF($C$1:C382,C382)=1),MAX($A$1:A381)+1,"")</f>
        <v/>
      </c>
      <c r="B382" s="66" t="s">
        <v>74</v>
      </c>
      <c r="C382" s="70" t="s">
        <v>44</v>
      </c>
      <c r="D382" s="66" t="s">
        <v>364</v>
      </c>
      <c r="E382" s="66">
        <v>2</v>
      </c>
      <c r="F382" s="66" t="s">
        <v>203</v>
      </c>
      <c r="G382" s="66" t="s">
        <v>205</v>
      </c>
      <c r="H382" s="68" t="s">
        <v>204</v>
      </c>
      <c r="I382" s="68" t="s">
        <v>362</v>
      </c>
      <c r="J382" s="66" t="s">
        <v>349</v>
      </c>
      <c r="K382" s="69">
        <v>360000</v>
      </c>
    </row>
    <row r="383" spans="1:11" ht="13.2" customHeight="1" x14ac:dyDescent="0.2">
      <c r="A383" s="65" t="str">
        <f>IF(AND(F383='Funding Chart'!$B$12,COUNTIF($C$1:C383,C383)=1),MAX($A$1:A382)+1,"")</f>
        <v/>
      </c>
      <c r="B383" s="66" t="s">
        <v>74</v>
      </c>
      <c r="C383" s="70" t="s">
        <v>44</v>
      </c>
      <c r="D383" s="66" t="s">
        <v>364</v>
      </c>
      <c r="E383" s="66">
        <v>2</v>
      </c>
      <c r="F383" s="66" t="s">
        <v>203</v>
      </c>
      <c r="G383" s="66" t="s">
        <v>205</v>
      </c>
      <c r="H383" s="68" t="s">
        <v>357</v>
      </c>
      <c r="I383" s="68" t="s">
        <v>358</v>
      </c>
      <c r="J383" s="66" t="s">
        <v>357</v>
      </c>
      <c r="K383" s="69">
        <v>959143</v>
      </c>
    </row>
    <row r="384" spans="1:11" ht="13.2" customHeight="1" x14ac:dyDescent="0.2">
      <c r="A384" s="65" t="str">
        <f>IF(AND(F384='Funding Chart'!$B$12,COUNTIF($C$1:C384,C384)=1),MAX($A$1:A383)+1,"")</f>
        <v/>
      </c>
      <c r="B384" s="66" t="s">
        <v>74</v>
      </c>
      <c r="C384" s="70" t="s">
        <v>44</v>
      </c>
      <c r="D384" s="66" t="s">
        <v>364</v>
      </c>
      <c r="E384" s="66">
        <v>2</v>
      </c>
      <c r="F384" s="66" t="s">
        <v>203</v>
      </c>
      <c r="G384" s="66" t="s">
        <v>205</v>
      </c>
      <c r="H384" s="68" t="s">
        <v>80</v>
      </c>
      <c r="I384" s="68" t="s">
        <v>362</v>
      </c>
      <c r="J384" s="66" t="s">
        <v>80</v>
      </c>
      <c r="K384" s="69">
        <v>0</v>
      </c>
    </row>
    <row r="385" spans="1:11" ht="13.2" customHeight="1" x14ac:dyDescent="0.2">
      <c r="A385" s="65" t="str">
        <f>IF(AND(F385='Funding Chart'!$B$12,COUNTIF($C$1:C385,C385)=1),MAX($A$1:A384)+1,"")</f>
        <v/>
      </c>
      <c r="B385" s="66" t="s">
        <v>74</v>
      </c>
      <c r="C385" s="70" t="s">
        <v>44</v>
      </c>
      <c r="D385" s="66" t="s">
        <v>364</v>
      </c>
      <c r="E385" s="66">
        <v>2</v>
      </c>
      <c r="F385" s="66" t="s">
        <v>203</v>
      </c>
      <c r="G385" s="66" t="s">
        <v>205</v>
      </c>
      <c r="H385" s="68" t="s">
        <v>355</v>
      </c>
      <c r="I385" s="68" t="s">
        <v>354</v>
      </c>
      <c r="J385" s="66" t="s">
        <v>355</v>
      </c>
      <c r="K385" s="69">
        <v>41774.194285714286</v>
      </c>
    </row>
    <row r="386" spans="1:11" ht="11.4" x14ac:dyDescent="0.2">
      <c r="A386" s="65" t="str">
        <f>IF(AND(F386='Funding Chart'!$B$12,COUNTIF($C$1:C386,C386)=1),MAX($A$1:A385)+1,"")</f>
        <v/>
      </c>
      <c r="B386" s="66" t="s">
        <v>74</v>
      </c>
      <c r="C386" s="70" t="s">
        <v>44</v>
      </c>
      <c r="D386" s="66" t="s">
        <v>364</v>
      </c>
      <c r="E386" s="66">
        <v>2</v>
      </c>
      <c r="F386" s="66" t="s">
        <v>203</v>
      </c>
      <c r="G386" s="66" t="s">
        <v>205</v>
      </c>
      <c r="H386" s="68" t="s">
        <v>351</v>
      </c>
      <c r="I386" s="68" t="s">
        <v>354</v>
      </c>
      <c r="J386" s="66" t="s">
        <v>351</v>
      </c>
      <c r="K386" s="69">
        <v>2949336.6779047619</v>
      </c>
    </row>
    <row r="387" spans="1:11" ht="13.2" customHeight="1" x14ac:dyDescent="0.2">
      <c r="A387" s="65" t="str">
        <f>IF(AND(F387='Funding Chart'!$B$12,COUNTIF($C$1:C387,C387)=1),MAX($A$1:A386)+1,"")</f>
        <v/>
      </c>
      <c r="B387" s="66" t="s">
        <v>74</v>
      </c>
      <c r="C387" s="70" t="s">
        <v>44</v>
      </c>
      <c r="D387" s="66" t="s">
        <v>364</v>
      </c>
      <c r="E387" s="66">
        <v>2</v>
      </c>
      <c r="F387" s="66" t="s">
        <v>203</v>
      </c>
      <c r="G387" s="66" t="s">
        <v>205</v>
      </c>
      <c r="H387" s="68" t="s">
        <v>25</v>
      </c>
      <c r="I387" s="68" t="s">
        <v>354</v>
      </c>
      <c r="J387" s="66" t="s">
        <v>25</v>
      </c>
      <c r="K387" s="69">
        <v>108465.38666666666</v>
      </c>
    </row>
    <row r="388" spans="1:11" ht="13.2" customHeight="1" x14ac:dyDescent="0.2">
      <c r="A388" s="65" t="str">
        <f>IF(AND(F388='Funding Chart'!$B$12,COUNTIF($C$1:C388,C388)=1),MAX($A$1:A387)+1,"")</f>
        <v/>
      </c>
      <c r="B388" s="66" t="s">
        <v>74</v>
      </c>
      <c r="C388" s="70" t="s">
        <v>44</v>
      </c>
      <c r="D388" s="66" t="s">
        <v>364</v>
      </c>
      <c r="E388" s="66">
        <v>2</v>
      </c>
      <c r="F388" s="66" t="s">
        <v>203</v>
      </c>
      <c r="G388" s="66" t="s">
        <v>205</v>
      </c>
      <c r="H388" s="68" t="s">
        <v>24</v>
      </c>
      <c r="I388" s="68" t="s">
        <v>354</v>
      </c>
      <c r="J388" s="66" t="s">
        <v>24</v>
      </c>
      <c r="K388" s="69">
        <v>1327004.2666666666</v>
      </c>
    </row>
    <row r="389" spans="1:11" ht="13.2" customHeight="1" x14ac:dyDescent="0.2">
      <c r="A389" s="65" t="str">
        <f>IF(AND(F389='Funding Chart'!$B$12,COUNTIF($C$1:C389,C389)=1),MAX($A$1:A388)+1,"")</f>
        <v/>
      </c>
      <c r="B389" s="66" t="s">
        <v>73</v>
      </c>
      <c r="C389" s="70" t="s">
        <v>44</v>
      </c>
      <c r="D389" s="66" t="s">
        <v>364</v>
      </c>
      <c r="E389" s="66">
        <v>2</v>
      </c>
      <c r="F389" s="66" t="s">
        <v>203</v>
      </c>
      <c r="G389" s="66" t="s">
        <v>205</v>
      </c>
      <c r="H389" s="68" t="s">
        <v>360</v>
      </c>
      <c r="I389" s="68" t="s">
        <v>362</v>
      </c>
      <c r="J389" s="66" t="s">
        <v>360</v>
      </c>
      <c r="K389" s="69">
        <v>492205</v>
      </c>
    </row>
    <row r="390" spans="1:11" ht="13.2" customHeight="1" x14ac:dyDescent="0.2">
      <c r="A390" s="65" t="str">
        <f>IF(AND(F390='Funding Chart'!$B$12,COUNTIF($C$1:C390,C390)=1),MAX($A$1:A389)+1,"")</f>
        <v/>
      </c>
      <c r="B390" s="66" t="s">
        <v>66</v>
      </c>
      <c r="C390" s="66" t="s">
        <v>43</v>
      </c>
      <c r="D390" s="66" t="s">
        <v>364</v>
      </c>
      <c r="E390" s="66">
        <v>2</v>
      </c>
      <c r="F390" s="66" t="s">
        <v>201</v>
      </c>
      <c r="G390" s="66" t="s">
        <v>694</v>
      </c>
      <c r="H390" s="68" t="s">
        <v>359</v>
      </c>
      <c r="I390" s="68" t="s">
        <v>362</v>
      </c>
      <c r="J390" s="66" t="s">
        <v>359</v>
      </c>
      <c r="K390" s="69">
        <v>3760827</v>
      </c>
    </row>
    <row r="391" spans="1:11" ht="13.2" customHeight="1" x14ac:dyDescent="0.2">
      <c r="A391" s="65" t="str">
        <f>IF(AND(F391='Funding Chart'!$B$12,COUNTIF($C$1:C391,C391)=1),MAX($A$1:A390)+1,"")</f>
        <v/>
      </c>
      <c r="B391" s="66" t="s">
        <v>66</v>
      </c>
      <c r="C391" s="70" t="s">
        <v>43</v>
      </c>
      <c r="D391" s="66" t="s">
        <v>364</v>
      </c>
      <c r="E391" s="66">
        <v>2</v>
      </c>
      <c r="F391" s="66" t="s">
        <v>201</v>
      </c>
      <c r="G391" s="66" t="s">
        <v>694</v>
      </c>
      <c r="H391" s="68" t="s">
        <v>202</v>
      </c>
      <c r="I391" s="68" t="s">
        <v>362</v>
      </c>
      <c r="J391" s="66" t="s">
        <v>349</v>
      </c>
      <c r="K391" s="69">
        <v>728221</v>
      </c>
    </row>
    <row r="392" spans="1:11" ht="13.2" customHeight="1" x14ac:dyDescent="0.2">
      <c r="A392" s="65" t="str">
        <f>IF(AND(F392='Funding Chart'!$B$12,COUNTIF($C$1:C392,C392)=1),MAX($A$1:A391)+1,"")</f>
        <v/>
      </c>
      <c r="B392" s="66" t="s">
        <v>66</v>
      </c>
      <c r="C392" s="70" t="s">
        <v>43</v>
      </c>
      <c r="D392" s="66" t="s">
        <v>364</v>
      </c>
      <c r="E392" s="66">
        <v>2</v>
      </c>
      <c r="F392" s="66" t="s">
        <v>201</v>
      </c>
      <c r="G392" s="66" t="s">
        <v>694</v>
      </c>
      <c r="H392" s="68" t="s">
        <v>357</v>
      </c>
      <c r="I392" s="68" t="s">
        <v>358</v>
      </c>
      <c r="J392" s="66" t="s">
        <v>357</v>
      </c>
      <c r="K392" s="69">
        <v>512438</v>
      </c>
    </row>
    <row r="393" spans="1:11" ht="13.2" customHeight="1" x14ac:dyDescent="0.2">
      <c r="A393" s="65" t="str">
        <f>IF(AND(F393='Funding Chart'!$B$12,COUNTIF($C$1:C393,C393)=1),MAX($A$1:A392)+1,"")</f>
        <v/>
      </c>
      <c r="B393" s="66" t="s">
        <v>66</v>
      </c>
      <c r="C393" s="70" t="s">
        <v>43</v>
      </c>
      <c r="D393" s="66" t="s">
        <v>364</v>
      </c>
      <c r="E393" s="66">
        <v>2</v>
      </c>
      <c r="F393" s="66" t="s">
        <v>201</v>
      </c>
      <c r="G393" s="66" t="s">
        <v>694</v>
      </c>
      <c r="H393" s="68" t="s">
        <v>80</v>
      </c>
      <c r="I393" s="68" t="s">
        <v>362</v>
      </c>
      <c r="J393" s="66" t="s">
        <v>80</v>
      </c>
      <c r="K393" s="69">
        <v>1712506</v>
      </c>
    </row>
    <row r="394" spans="1:11" ht="13.2" customHeight="1" x14ac:dyDescent="0.2">
      <c r="A394" s="65" t="str">
        <f>IF(AND(F394='Funding Chart'!$B$12,COUNTIF($C$1:C394,C394)=1),MAX($A$1:A393)+1,"")</f>
        <v/>
      </c>
      <c r="B394" s="66" t="s">
        <v>66</v>
      </c>
      <c r="C394" s="70" t="s">
        <v>43</v>
      </c>
      <c r="D394" s="66" t="s">
        <v>364</v>
      </c>
      <c r="E394" s="66">
        <v>2</v>
      </c>
      <c r="F394" s="66" t="s">
        <v>201</v>
      </c>
      <c r="G394" s="66" t="s">
        <v>694</v>
      </c>
      <c r="H394" s="68" t="s">
        <v>355</v>
      </c>
      <c r="I394" s="68" t="s">
        <v>354</v>
      </c>
      <c r="J394" s="66" t="s">
        <v>355</v>
      </c>
      <c r="K394" s="69">
        <v>4337660.502857144</v>
      </c>
    </row>
    <row r="395" spans="1:11" ht="13.2" customHeight="1" x14ac:dyDescent="0.2">
      <c r="A395" s="65" t="str">
        <f>IF(AND(F395='Funding Chart'!$B$12,COUNTIF($C$1:C395,C395)=1),MAX($A$1:A394)+1,"")</f>
        <v/>
      </c>
      <c r="B395" s="66" t="s">
        <v>66</v>
      </c>
      <c r="C395" s="70" t="s">
        <v>43</v>
      </c>
      <c r="D395" s="66" t="s">
        <v>364</v>
      </c>
      <c r="E395" s="66">
        <v>2</v>
      </c>
      <c r="F395" s="66" t="s">
        <v>201</v>
      </c>
      <c r="G395" s="66" t="s">
        <v>694</v>
      </c>
      <c r="H395" s="68" t="s">
        <v>351</v>
      </c>
      <c r="I395" s="68" t="s">
        <v>354</v>
      </c>
      <c r="J395" s="66" t="s">
        <v>351</v>
      </c>
      <c r="K395" s="69">
        <v>12387849.972380955</v>
      </c>
    </row>
    <row r="396" spans="1:11" ht="13.2" customHeight="1" x14ac:dyDescent="0.2">
      <c r="A396" s="65" t="str">
        <f>IF(AND(F396='Funding Chart'!$B$12,COUNTIF($C$1:C396,C396)=1),MAX($A$1:A395)+1,"")</f>
        <v/>
      </c>
      <c r="B396" s="66" t="s">
        <v>66</v>
      </c>
      <c r="C396" s="70" t="s">
        <v>43</v>
      </c>
      <c r="D396" s="66" t="s">
        <v>364</v>
      </c>
      <c r="E396" s="66">
        <v>2</v>
      </c>
      <c r="F396" s="66" t="s">
        <v>201</v>
      </c>
      <c r="G396" s="66" t="s">
        <v>694</v>
      </c>
      <c r="H396" s="68" t="s">
        <v>25</v>
      </c>
      <c r="I396" s="68" t="s">
        <v>354</v>
      </c>
      <c r="J396" s="66" t="s">
        <v>25</v>
      </c>
      <c r="K396" s="69">
        <v>210497.05714285711</v>
      </c>
    </row>
    <row r="397" spans="1:11" ht="13.2" customHeight="1" x14ac:dyDescent="0.2">
      <c r="A397" s="65" t="str">
        <f>IF(AND(F397='Funding Chart'!$B$12,COUNTIF($C$1:C397,C397)=1),MAX($A$1:A396)+1,"")</f>
        <v/>
      </c>
      <c r="B397" s="66" t="s">
        <v>66</v>
      </c>
      <c r="C397" s="70" t="s">
        <v>43</v>
      </c>
      <c r="D397" s="66" t="s">
        <v>364</v>
      </c>
      <c r="E397" s="66">
        <v>2</v>
      </c>
      <c r="F397" s="66" t="s">
        <v>201</v>
      </c>
      <c r="G397" s="66" t="s">
        <v>694</v>
      </c>
      <c r="H397" s="68" t="s">
        <v>24</v>
      </c>
      <c r="I397" s="68" t="s">
        <v>354</v>
      </c>
      <c r="J397" s="66" t="s">
        <v>24</v>
      </c>
      <c r="K397" s="69">
        <v>13193334.115619045</v>
      </c>
    </row>
    <row r="398" spans="1:11" ht="13.2" customHeight="1" x14ac:dyDescent="0.2">
      <c r="A398" s="65" t="str">
        <f>IF(AND(F398='Funding Chart'!$B$12,COUNTIF($C$1:C398,C398)=1),MAX($A$1:A397)+1,"")</f>
        <v/>
      </c>
      <c r="B398" s="66" t="s">
        <v>118</v>
      </c>
      <c r="C398" s="70" t="s">
        <v>43</v>
      </c>
      <c r="D398" s="66" t="s">
        <v>364</v>
      </c>
      <c r="E398" s="66">
        <v>2</v>
      </c>
      <c r="F398" s="66" t="s">
        <v>201</v>
      </c>
      <c r="G398" s="66" t="s">
        <v>694</v>
      </c>
      <c r="H398" s="68" t="s">
        <v>360</v>
      </c>
      <c r="I398" s="68" t="s">
        <v>362</v>
      </c>
      <c r="J398" s="66" t="s">
        <v>360</v>
      </c>
      <c r="K398" s="69">
        <v>1662353</v>
      </c>
    </row>
    <row r="399" spans="1:11" ht="13.2" customHeight="1" x14ac:dyDescent="0.2">
      <c r="A399" s="65" t="str">
        <f>IF(AND(F399='Funding Chart'!$B$12,COUNTIF($C$1:C399,C399)=1),MAX($A$1:A398)+1,"")</f>
        <v/>
      </c>
      <c r="B399" s="66" t="s">
        <v>194</v>
      </c>
      <c r="C399" s="66" t="s">
        <v>42</v>
      </c>
      <c r="D399" s="66" t="s">
        <v>364</v>
      </c>
      <c r="E399" s="66">
        <v>2</v>
      </c>
      <c r="F399" s="66" t="s">
        <v>192</v>
      </c>
      <c r="G399" s="66" t="s">
        <v>196</v>
      </c>
      <c r="H399" s="68" t="s">
        <v>359</v>
      </c>
      <c r="I399" s="68" t="s">
        <v>362</v>
      </c>
      <c r="J399" s="66" t="s">
        <v>359</v>
      </c>
      <c r="K399" s="69">
        <v>134820</v>
      </c>
    </row>
    <row r="400" spans="1:11" ht="13.2" customHeight="1" x14ac:dyDescent="0.2">
      <c r="A400" s="65" t="str">
        <f>IF(AND(F400='Funding Chart'!$B$12,COUNTIF($C$1:C400,C400)=1),MAX($A$1:A399)+1,"")</f>
        <v/>
      </c>
      <c r="B400" s="66" t="s">
        <v>197</v>
      </c>
      <c r="C400" s="66" t="s">
        <v>42</v>
      </c>
      <c r="D400" s="66" t="s">
        <v>364</v>
      </c>
      <c r="E400" s="66">
        <v>2</v>
      </c>
      <c r="F400" s="66" t="s">
        <v>192</v>
      </c>
      <c r="G400" s="66" t="s">
        <v>196</v>
      </c>
      <c r="H400" s="68" t="s">
        <v>360</v>
      </c>
      <c r="I400" s="68" t="s">
        <v>362</v>
      </c>
      <c r="J400" s="66" t="s">
        <v>360</v>
      </c>
      <c r="K400" s="69">
        <v>175000</v>
      </c>
    </row>
    <row r="401" spans="1:11" ht="13.2" customHeight="1" x14ac:dyDescent="0.2">
      <c r="A401" s="65" t="str">
        <f>IF(AND(F401='Funding Chart'!$B$12,COUNTIF($C$1:C401,C401)=1),MAX($A$1:A400)+1,"")</f>
        <v/>
      </c>
      <c r="B401" s="66" t="s">
        <v>194</v>
      </c>
      <c r="C401" s="66" t="s">
        <v>42</v>
      </c>
      <c r="D401" s="66" t="s">
        <v>364</v>
      </c>
      <c r="E401" s="66">
        <v>2</v>
      </c>
      <c r="F401" s="66" t="s">
        <v>192</v>
      </c>
      <c r="G401" s="66" t="s">
        <v>196</v>
      </c>
      <c r="H401" s="68" t="s">
        <v>195</v>
      </c>
      <c r="I401" s="68" t="s">
        <v>362</v>
      </c>
      <c r="J401" s="66" t="s">
        <v>349</v>
      </c>
      <c r="K401" s="69">
        <v>90000</v>
      </c>
    </row>
    <row r="402" spans="1:11" ht="13.2" customHeight="1" x14ac:dyDescent="0.2">
      <c r="A402" s="65" t="str">
        <f>IF(AND(F402='Funding Chart'!$B$12,COUNTIF($C$1:C402,C402)=1),MAX($A$1:A401)+1,"")</f>
        <v/>
      </c>
      <c r="B402" s="66" t="s">
        <v>194</v>
      </c>
      <c r="C402" s="66" t="s">
        <v>42</v>
      </c>
      <c r="D402" s="66" t="s">
        <v>364</v>
      </c>
      <c r="E402" s="66">
        <v>2</v>
      </c>
      <c r="F402" s="66" t="s">
        <v>192</v>
      </c>
      <c r="G402" s="66" t="s">
        <v>196</v>
      </c>
      <c r="H402" s="68" t="s">
        <v>357</v>
      </c>
      <c r="I402" s="68" t="s">
        <v>358</v>
      </c>
      <c r="J402" s="66" t="s">
        <v>357</v>
      </c>
      <c r="K402" s="69">
        <v>253482</v>
      </c>
    </row>
    <row r="403" spans="1:11" ht="13.2" customHeight="1" x14ac:dyDescent="0.2">
      <c r="A403" s="65" t="str">
        <f>IF(AND(F403='Funding Chart'!$B$12,COUNTIF($C$1:C403,C403)=1),MAX($A$1:A402)+1,"")</f>
        <v/>
      </c>
      <c r="B403" s="66" t="s">
        <v>194</v>
      </c>
      <c r="C403" s="66" t="s">
        <v>42</v>
      </c>
      <c r="D403" s="66" t="s">
        <v>364</v>
      </c>
      <c r="E403" s="66">
        <v>2</v>
      </c>
      <c r="F403" s="66" t="s">
        <v>192</v>
      </c>
      <c r="G403" s="66" t="s">
        <v>196</v>
      </c>
      <c r="H403" s="68" t="s">
        <v>80</v>
      </c>
      <c r="I403" s="68" t="s">
        <v>362</v>
      </c>
      <c r="J403" s="66" t="s">
        <v>80</v>
      </c>
      <c r="K403" s="69">
        <v>13275</v>
      </c>
    </row>
    <row r="404" spans="1:11" ht="13.2" customHeight="1" x14ac:dyDescent="0.2">
      <c r="A404" s="65" t="str">
        <f>IF(AND(F404='Funding Chart'!$B$12,COUNTIF($C$1:C404,C404)=1),MAX($A$1:A403)+1,"")</f>
        <v/>
      </c>
      <c r="B404" s="66" t="s">
        <v>194</v>
      </c>
      <c r="C404" s="66" t="s">
        <v>42</v>
      </c>
      <c r="D404" s="66" t="s">
        <v>364</v>
      </c>
      <c r="E404" s="66">
        <v>2</v>
      </c>
      <c r="F404" s="66" t="s">
        <v>192</v>
      </c>
      <c r="G404" s="66" t="s">
        <v>196</v>
      </c>
      <c r="H404" s="68" t="s">
        <v>355</v>
      </c>
      <c r="I404" s="68" t="s">
        <v>354</v>
      </c>
      <c r="J404" s="66" t="s">
        <v>355</v>
      </c>
      <c r="K404" s="69">
        <v>7227.9771428571412</v>
      </c>
    </row>
    <row r="405" spans="1:11" ht="13.2" customHeight="1" x14ac:dyDescent="0.2">
      <c r="A405" s="65" t="str">
        <f>IF(AND(F405='Funding Chart'!$B$12,COUNTIF($C$1:C405,C405)=1),MAX($A$1:A404)+1,"")</f>
        <v/>
      </c>
      <c r="B405" s="66" t="s">
        <v>194</v>
      </c>
      <c r="C405" s="66" t="s">
        <v>42</v>
      </c>
      <c r="D405" s="66" t="s">
        <v>364</v>
      </c>
      <c r="E405" s="66">
        <v>2</v>
      </c>
      <c r="F405" s="66" t="s">
        <v>192</v>
      </c>
      <c r="G405" s="66" t="s">
        <v>196</v>
      </c>
      <c r="H405" s="68" t="s">
        <v>351</v>
      </c>
      <c r="I405" s="68" t="s">
        <v>354</v>
      </c>
      <c r="J405" s="66" t="s">
        <v>351</v>
      </c>
      <c r="K405" s="69">
        <v>925744.05390476191</v>
      </c>
    </row>
    <row r="406" spans="1:11" ht="13.2" customHeight="1" x14ac:dyDescent="0.2">
      <c r="A406" s="65" t="str">
        <f>IF(AND(F406='Funding Chart'!$B$12,COUNTIF($C$1:C406,C406)=1),MAX($A$1:A405)+1,"")</f>
        <v/>
      </c>
      <c r="B406" s="66" t="s">
        <v>194</v>
      </c>
      <c r="C406" s="66" t="s">
        <v>42</v>
      </c>
      <c r="D406" s="66" t="s">
        <v>364</v>
      </c>
      <c r="E406" s="66">
        <v>2</v>
      </c>
      <c r="F406" s="66" t="s">
        <v>192</v>
      </c>
      <c r="G406" s="66" t="s">
        <v>196</v>
      </c>
      <c r="H406" s="68" t="s">
        <v>24</v>
      </c>
      <c r="I406" s="68" t="s">
        <v>354</v>
      </c>
      <c r="J406" s="66" t="s">
        <v>24</v>
      </c>
      <c r="K406" s="69">
        <v>62241.200571428562</v>
      </c>
    </row>
    <row r="407" spans="1:11" ht="13.2" customHeight="1" x14ac:dyDescent="0.2">
      <c r="A407" s="65" t="str">
        <f>IF(AND(F407='Funding Chart'!$B$12,COUNTIF($C$1:C407,C407)=1),MAX($A$1:A406)+1,"")</f>
        <v/>
      </c>
      <c r="B407" s="66" t="s">
        <v>68</v>
      </c>
      <c r="C407" s="73" t="s">
        <v>41</v>
      </c>
      <c r="D407" s="66" t="s">
        <v>364</v>
      </c>
      <c r="E407" s="66">
        <v>2</v>
      </c>
      <c r="F407" s="66" t="s">
        <v>190</v>
      </c>
      <c r="G407" s="66" t="s">
        <v>695</v>
      </c>
      <c r="H407" s="68" t="s">
        <v>191</v>
      </c>
      <c r="I407" s="68" t="s">
        <v>362</v>
      </c>
      <c r="J407" s="66" t="s">
        <v>349</v>
      </c>
      <c r="K407" s="69">
        <v>160139</v>
      </c>
    </row>
    <row r="408" spans="1:11" ht="13.2" customHeight="1" x14ac:dyDescent="0.2">
      <c r="A408" s="65" t="str">
        <f>IF(AND(F408='Funding Chart'!$B$12,COUNTIF($C$1:C408,C408)=1),MAX($A$1:A407)+1,"")</f>
        <v/>
      </c>
      <c r="B408" s="66" t="s">
        <v>68</v>
      </c>
      <c r="C408" s="73" t="s">
        <v>41</v>
      </c>
      <c r="D408" s="66" t="s">
        <v>364</v>
      </c>
      <c r="E408" s="66">
        <v>2</v>
      </c>
      <c r="F408" s="66" t="s">
        <v>190</v>
      </c>
      <c r="G408" s="66" t="s">
        <v>695</v>
      </c>
      <c r="H408" s="68" t="s">
        <v>357</v>
      </c>
      <c r="I408" s="68" t="s">
        <v>358</v>
      </c>
      <c r="J408" s="66" t="s">
        <v>357</v>
      </c>
      <c r="K408" s="69">
        <v>380387</v>
      </c>
    </row>
    <row r="409" spans="1:11" ht="13.2" customHeight="1" x14ac:dyDescent="0.2">
      <c r="A409" s="65" t="str">
        <f>IF(AND(F409='Funding Chart'!$B$12,COUNTIF($C$1:C409,C409)=1),MAX($A$1:A408)+1,"")</f>
        <v/>
      </c>
      <c r="B409" s="66" t="s">
        <v>68</v>
      </c>
      <c r="C409" s="73" t="s">
        <v>41</v>
      </c>
      <c r="D409" s="66" t="s">
        <v>364</v>
      </c>
      <c r="E409" s="66">
        <v>2</v>
      </c>
      <c r="F409" s="66" t="s">
        <v>190</v>
      </c>
      <c r="G409" s="66" t="s">
        <v>695</v>
      </c>
      <c r="H409" s="68" t="s">
        <v>80</v>
      </c>
      <c r="I409" s="68" t="s">
        <v>362</v>
      </c>
      <c r="J409" s="66" t="s">
        <v>80</v>
      </c>
      <c r="K409" s="69">
        <v>185674</v>
      </c>
    </row>
    <row r="410" spans="1:11" ht="13.2" customHeight="1" x14ac:dyDescent="0.2">
      <c r="A410" s="65" t="str">
        <f>IF(AND(F410='Funding Chart'!$B$12,COUNTIF($C$1:C410,C410)=1),MAX($A$1:A409)+1,"")</f>
        <v/>
      </c>
      <c r="B410" s="66" t="s">
        <v>68</v>
      </c>
      <c r="C410" s="73" t="s">
        <v>41</v>
      </c>
      <c r="D410" s="66" t="s">
        <v>364</v>
      </c>
      <c r="E410" s="66">
        <v>2</v>
      </c>
      <c r="F410" s="66" t="s">
        <v>190</v>
      </c>
      <c r="G410" s="66" t="s">
        <v>695</v>
      </c>
      <c r="H410" s="68" t="s">
        <v>355</v>
      </c>
      <c r="I410" s="68" t="s">
        <v>354</v>
      </c>
      <c r="J410" s="66" t="s">
        <v>355</v>
      </c>
      <c r="K410" s="69">
        <v>530026.03714285698</v>
      </c>
    </row>
    <row r="411" spans="1:11" ht="13.2" customHeight="1" x14ac:dyDescent="0.2">
      <c r="A411" s="65" t="str">
        <f>IF(AND(F411='Funding Chart'!$B$12,COUNTIF($C$1:C411,C411)=1),MAX($A$1:A410)+1,"")</f>
        <v/>
      </c>
      <c r="B411" s="66" t="s">
        <v>68</v>
      </c>
      <c r="C411" s="73" t="s">
        <v>41</v>
      </c>
      <c r="D411" s="66" t="s">
        <v>364</v>
      </c>
      <c r="E411" s="66">
        <v>2</v>
      </c>
      <c r="F411" s="66" t="s">
        <v>190</v>
      </c>
      <c r="G411" s="66" t="s">
        <v>695</v>
      </c>
      <c r="H411" s="68" t="s">
        <v>351</v>
      </c>
      <c r="I411" s="68" t="s">
        <v>354</v>
      </c>
      <c r="J411" s="66" t="s">
        <v>351</v>
      </c>
      <c r="K411" s="69">
        <v>3844535.1573333321</v>
      </c>
    </row>
    <row r="412" spans="1:11" ht="13.2" customHeight="1" x14ac:dyDescent="0.2">
      <c r="A412" s="65" t="str">
        <f>IF(AND(F412='Funding Chart'!$B$12,COUNTIF($C$1:C412,C412)=1),MAX($A$1:A411)+1,"")</f>
        <v/>
      </c>
      <c r="B412" s="66" t="s">
        <v>68</v>
      </c>
      <c r="C412" s="73" t="s">
        <v>41</v>
      </c>
      <c r="D412" s="66" t="s">
        <v>364</v>
      </c>
      <c r="E412" s="66">
        <v>2</v>
      </c>
      <c r="F412" s="66" t="s">
        <v>190</v>
      </c>
      <c r="G412" s="66" t="s">
        <v>695</v>
      </c>
      <c r="H412" s="68" t="s">
        <v>25</v>
      </c>
      <c r="I412" s="68" t="s">
        <v>354</v>
      </c>
      <c r="J412" s="66" t="s">
        <v>25</v>
      </c>
      <c r="K412" s="69">
        <v>166861.94666666666</v>
      </c>
    </row>
    <row r="413" spans="1:11" ht="13.2" customHeight="1" x14ac:dyDescent="0.2">
      <c r="A413" s="65" t="str">
        <f>IF(AND(F413='Funding Chart'!$B$12,COUNTIF($C$1:C413,C413)=1),MAX($A$1:A412)+1,"")</f>
        <v/>
      </c>
      <c r="B413" s="66" t="s">
        <v>68</v>
      </c>
      <c r="C413" s="73" t="s">
        <v>41</v>
      </c>
      <c r="D413" s="66" t="s">
        <v>364</v>
      </c>
      <c r="E413" s="66">
        <v>2</v>
      </c>
      <c r="F413" s="66" t="s">
        <v>190</v>
      </c>
      <c r="G413" s="66" t="s">
        <v>695</v>
      </c>
      <c r="H413" s="68" t="s">
        <v>24</v>
      </c>
      <c r="I413" s="68" t="s">
        <v>354</v>
      </c>
      <c r="J413" s="66" t="s">
        <v>24</v>
      </c>
      <c r="K413" s="69">
        <v>848206.03276190488</v>
      </c>
    </row>
    <row r="414" spans="1:11" ht="13.2" customHeight="1" x14ac:dyDescent="0.2">
      <c r="A414" s="65" t="str">
        <f>IF(AND(F414='Funding Chart'!$B$12,COUNTIF($C$1:C414,C414)=1),MAX($A$1:A413)+1,"")</f>
        <v/>
      </c>
      <c r="B414" s="66" t="s">
        <v>150</v>
      </c>
      <c r="C414" s="73" t="s">
        <v>41</v>
      </c>
      <c r="D414" s="66" t="s">
        <v>364</v>
      </c>
      <c r="E414" s="66">
        <v>2</v>
      </c>
      <c r="F414" s="66" t="s">
        <v>190</v>
      </c>
      <c r="G414" s="66" t="s">
        <v>695</v>
      </c>
      <c r="H414" s="68" t="s">
        <v>360</v>
      </c>
      <c r="I414" s="68" t="s">
        <v>362</v>
      </c>
      <c r="J414" s="66" t="s">
        <v>360</v>
      </c>
      <c r="K414" s="69">
        <v>496756</v>
      </c>
    </row>
    <row r="415" spans="1:11" ht="13.2" customHeight="1" x14ac:dyDescent="0.2">
      <c r="A415" s="65" t="str">
        <f>IF(AND(F415='Funding Chart'!$B$12,COUNTIF($C$1:C415,C415)=1),MAX($A$1:A414)+1,"")</f>
        <v/>
      </c>
      <c r="B415" s="66" t="s">
        <v>65</v>
      </c>
      <c r="C415" s="70" t="s">
        <v>40</v>
      </c>
      <c r="D415" s="66" t="s">
        <v>364</v>
      </c>
      <c r="E415" s="66">
        <v>2</v>
      </c>
      <c r="F415" s="66" t="s">
        <v>65</v>
      </c>
      <c r="G415" s="66" t="s">
        <v>696</v>
      </c>
      <c r="H415" s="68" t="s">
        <v>189</v>
      </c>
      <c r="I415" s="68" t="s">
        <v>362</v>
      </c>
      <c r="J415" s="66" t="s">
        <v>349</v>
      </c>
      <c r="K415" s="69">
        <v>507585</v>
      </c>
    </row>
    <row r="416" spans="1:11" ht="13.2" customHeight="1" x14ac:dyDescent="0.2">
      <c r="A416" s="65" t="str">
        <f>IF(AND(F416='Funding Chart'!$B$12,COUNTIF($C$1:C416,C416)=1),MAX($A$1:A415)+1,"")</f>
        <v/>
      </c>
      <c r="B416" s="66" t="s">
        <v>65</v>
      </c>
      <c r="C416" s="70" t="s">
        <v>40</v>
      </c>
      <c r="D416" s="66" t="s">
        <v>364</v>
      </c>
      <c r="E416" s="66">
        <v>2</v>
      </c>
      <c r="F416" s="66" t="s">
        <v>65</v>
      </c>
      <c r="G416" s="66" t="s">
        <v>696</v>
      </c>
      <c r="H416" s="68" t="s">
        <v>357</v>
      </c>
      <c r="I416" s="68" t="s">
        <v>358</v>
      </c>
      <c r="J416" s="66" t="s">
        <v>357</v>
      </c>
      <c r="K416" s="69">
        <v>1121079</v>
      </c>
    </row>
    <row r="417" spans="1:11" ht="13.2" customHeight="1" x14ac:dyDescent="0.2">
      <c r="A417" s="65" t="str">
        <f>IF(AND(F417='Funding Chart'!$B$12,COUNTIF($C$1:C417,C417)=1),MAX($A$1:A416)+1,"")</f>
        <v/>
      </c>
      <c r="B417" s="66" t="s">
        <v>65</v>
      </c>
      <c r="C417" s="70" t="s">
        <v>40</v>
      </c>
      <c r="D417" s="66" t="s">
        <v>364</v>
      </c>
      <c r="E417" s="66">
        <v>2</v>
      </c>
      <c r="F417" s="66" t="s">
        <v>65</v>
      </c>
      <c r="G417" s="66" t="s">
        <v>696</v>
      </c>
      <c r="H417" s="68" t="s">
        <v>80</v>
      </c>
      <c r="I417" s="68" t="s">
        <v>362</v>
      </c>
      <c r="J417" s="66" t="s">
        <v>80</v>
      </c>
      <c r="K417" s="69">
        <v>0</v>
      </c>
    </row>
    <row r="418" spans="1:11" ht="13.2" customHeight="1" x14ac:dyDescent="0.2">
      <c r="A418" s="65" t="str">
        <f>IF(AND(F418='Funding Chart'!$B$12,COUNTIF($C$1:C418,C418)=1),MAX($A$1:A417)+1,"")</f>
        <v/>
      </c>
      <c r="B418" s="66" t="s">
        <v>65</v>
      </c>
      <c r="C418" s="70" t="s">
        <v>40</v>
      </c>
      <c r="D418" s="66" t="s">
        <v>364</v>
      </c>
      <c r="E418" s="66">
        <v>2</v>
      </c>
      <c r="F418" s="66" t="s">
        <v>65</v>
      </c>
      <c r="G418" s="66" t="s">
        <v>696</v>
      </c>
      <c r="H418" s="68" t="s">
        <v>355</v>
      </c>
      <c r="I418" s="68" t="s">
        <v>354</v>
      </c>
      <c r="J418" s="66" t="s">
        <v>355</v>
      </c>
      <c r="K418" s="69">
        <v>8442.0514285714271</v>
      </c>
    </row>
    <row r="419" spans="1:11" ht="13.2" customHeight="1" x14ac:dyDescent="0.2">
      <c r="A419" s="65" t="str">
        <f>IF(AND(F419='Funding Chart'!$B$12,COUNTIF($C$1:C419,C419)=1),MAX($A$1:A418)+1,"")</f>
        <v/>
      </c>
      <c r="B419" s="66" t="s">
        <v>65</v>
      </c>
      <c r="C419" s="70" t="s">
        <v>40</v>
      </c>
      <c r="D419" s="66" t="s">
        <v>364</v>
      </c>
      <c r="E419" s="66">
        <v>2</v>
      </c>
      <c r="F419" s="66" t="s">
        <v>65</v>
      </c>
      <c r="G419" s="66" t="s">
        <v>696</v>
      </c>
      <c r="H419" s="68" t="s">
        <v>351</v>
      </c>
      <c r="I419" s="68" t="s">
        <v>354</v>
      </c>
      <c r="J419" s="66" t="s">
        <v>351</v>
      </c>
      <c r="K419" s="69">
        <v>12310199.892571429</v>
      </c>
    </row>
    <row r="420" spans="1:11" ht="13.2" customHeight="1" x14ac:dyDescent="0.2">
      <c r="A420" s="65" t="str">
        <f>IF(AND(F420='Funding Chart'!$B$12,COUNTIF($C$1:C420,C420)=1),MAX($A$1:A419)+1,"")</f>
        <v/>
      </c>
      <c r="B420" s="66" t="s">
        <v>65</v>
      </c>
      <c r="C420" s="70" t="s">
        <v>40</v>
      </c>
      <c r="D420" s="66" t="s">
        <v>364</v>
      </c>
      <c r="E420" s="66">
        <v>2</v>
      </c>
      <c r="F420" s="66" t="s">
        <v>65</v>
      </c>
      <c r="G420" s="66" t="s">
        <v>696</v>
      </c>
      <c r="H420" s="68" t="s">
        <v>24</v>
      </c>
      <c r="I420" s="68" t="s">
        <v>354</v>
      </c>
      <c r="J420" s="66" t="s">
        <v>24</v>
      </c>
      <c r="K420" s="69">
        <v>412362.63466666668</v>
      </c>
    </row>
    <row r="421" spans="1:11" ht="13.2" customHeight="1" x14ac:dyDescent="0.2">
      <c r="A421" s="65" t="str">
        <f>IF(AND(F421='Funding Chart'!$B$12,COUNTIF($C$1:C421,C421)=1),MAX($A$1:A420)+1,"")</f>
        <v/>
      </c>
      <c r="B421" s="66" t="s">
        <v>188</v>
      </c>
      <c r="C421" s="70" t="s">
        <v>40</v>
      </c>
      <c r="D421" s="66" t="s">
        <v>364</v>
      </c>
      <c r="E421" s="66">
        <v>2</v>
      </c>
      <c r="F421" s="66" t="s">
        <v>65</v>
      </c>
      <c r="G421" s="66" t="s">
        <v>696</v>
      </c>
      <c r="H421" s="68" t="s">
        <v>360</v>
      </c>
      <c r="I421" s="68" t="s">
        <v>362</v>
      </c>
      <c r="J421" s="66" t="s">
        <v>360</v>
      </c>
      <c r="K421" s="69">
        <v>1252403</v>
      </c>
    </row>
    <row r="422" spans="1:11" ht="13.2" customHeight="1" x14ac:dyDescent="0.2">
      <c r="A422" s="65" t="str">
        <f>IF(AND(F422='Funding Chart'!$B$12,COUNTIF($C$1:C422,C422)=1),MAX($A$1:A421)+1,"")</f>
        <v/>
      </c>
      <c r="B422" s="66" t="s">
        <v>64</v>
      </c>
      <c r="C422" s="70" t="s">
        <v>39</v>
      </c>
      <c r="D422" s="66" t="s">
        <v>364</v>
      </c>
      <c r="E422" s="66">
        <v>2</v>
      </c>
      <c r="F422" s="66" t="s">
        <v>64</v>
      </c>
      <c r="G422" s="66" t="s">
        <v>697</v>
      </c>
      <c r="H422" s="68" t="s">
        <v>186</v>
      </c>
      <c r="I422" s="68" t="s">
        <v>362</v>
      </c>
      <c r="J422" s="66" t="s">
        <v>349</v>
      </c>
      <c r="K422" s="69">
        <v>206654</v>
      </c>
    </row>
    <row r="423" spans="1:11" ht="13.2" customHeight="1" x14ac:dyDescent="0.2">
      <c r="A423" s="65" t="str">
        <f>IF(AND(F423='Funding Chart'!$B$12,COUNTIF($C$1:C423,C423)=1),MAX($A$1:A422)+1,"")</f>
        <v/>
      </c>
      <c r="B423" s="66" t="s">
        <v>64</v>
      </c>
      <c r="C423" s="70" t="s">
        <v>39</v>
      </c>
      <c r="D423" s="66" t="s">
        <v>364</v>
      </c>
      <c r="E423" s="66">
        <v>2</v>
      </c>
      <c r="F423" s="66" t="s">
        <v>64</v>
      </c>
      <c r="G423" s="66" t="s">
        <v>697</v>
      </c>
      <c r="H423" s="68" t="s">
        <v>357</v>
      </c>
      <c r="I423" s="68" t="s">
        <v>358</v>
      </c>
      <c r="J423" s="66" t="s">
        <v>357</v>
      </c>
      <c r="K423" s="69">
        <v>706124</v>
      </c>
    </row>
    <row r="424" spans="1:11" ht="13.2" customHeight="1" x14ac:dyDescent="0.2">
      <c r="A424" s="65" t="str">
        <f>IF(AND(F424='Funding Chart'!$B$12,COUNTIF($C$1:C424,C424)=1),MAX($A$1:A423)+1,"")</f>
        <v/>
      </c>
      <c r="B424" s="66" t="s">
        <v>64</v>
      </c>
      <c r="C424" s="70" t="s">
        <v>39</v>
      </c>
      <c r="D424" s="66" t="s">
        <v>364</v>
      </c>
      <c r="E424" s="66">
        <v>2</v>
      </c>
      <c r="F424" s="66" t="s">
        <v>64</v>
      </c>
      <c r="G424" s="66" t="s">
        <v>697</v>
      </c>
      <c r="H424" s="68" t="s">
        <v>80</v>
      </c>
      <c r="I424" s="68" t="s">
        <v>362</v>
      </c>
      <c r="J424" s="66" t="s">
        <v>80</v>
      </c>
      <c r="K424" s="69">
        <v>0</v>
      </c>
    </row>
    <row r="425" spans="1:11" ht="13.2" customHeight="1" x14ac:dyDescent="0.2">
      <c r="A425" s="65" t="str">
        <f>IF(AND(F425='Funding Chart'!$B$12,COUNTIF($C$1:C425,C425)=1),MAX($A$1:A424)+1,"")</f>
        <v/>
      </c>
      <c r="B425" s="66" t="s">
        <v>64</v>
      </c>
      <c r="C425" s="70" t="s">
        <v>39</v>
      </c>
      <c r="D425" s="66" t="s">
        <v>364</v>
      </c>
      <c r="E425" s="66">
        <v>2</v>
      </c>
      <c r="F425" s="66" t="s">
        <v>64</v>
      </c>
      <c r="G425" s="66" t="s">
        <v>697</v>
      </c>
      <c r="H425" s="68" t="s">
        <v>355</v>
      </c>
      <c r="I425" s="68" t="s">
        <v>354</v>
      </c>
      <c r="J425" s="66" t="s">
        <v>355</v>
      </c>
      <c r="K425" s="69">
        <v>0</v>
      </c>
    </row>
    <row r="426" spans="1:11" ht="13.2" customHeight="1" x14ac:dyDescent="0.2">
      <c r="A426" s="65" t="str">
        <f>IF(AND(F426='Funding Chart'!$B$12,COUNTIF($C$1:C426,C426)=1),MAX($A$1:A425)+1,"")</f>
        <v/>
      </c>
      <c r="B426" s="66" t="s">
        <v>64</v>
      </c>
      <c r="C426" s="70" t="s">
        <v>39</v>
      </c>
      <c r="D426" s="66" t="s">
        <v>364</v>
      </c>
      <c r="E426" s="66">
        <v>2</v>
      </c>
      <c r="F426" s="66" t="s">
        <v>64</v>
      </c>
      <c r="G426" s="66" t="s">
        <v>697</v>
      </c>
      <c r="H426" s="68" t="s">
        <v>351</v>
      </c>
      <c r="I426" s="68" t="s">
        <v>354</v>
      </c>
      <c r="J426" s="66" t="s">
        <v>351</v>
      </c>
      <c r="K426" s="69">
        <v>4959386.0853333334</v>
      </c>
    </row>
    <row r="427" spans="1:11" ht="13.2" customHeight="1" x14ac:dyDescent="0.2">
      <c r="A427" s="65" t="str">
        <f>IF(AND(F427='Funding Chart'!$B$12,COUNTIF($C$1:C427,C427)=1),MAX($A$1:A426)+1,"")</f>
        <v/>
      </c>
      <c r="B427" s="66" t="s">
        <v>64</v>
      </c>
      <c r="C427" s="70" t="s">
        <v>39</v>
      </c>
      <c r="D427" s="66" t="s">
        <v>364</v>
      </c>
      <c r="E427" s="66">
        <v>2</v>
      </c>
      <c r="F427" s="66" t="s">
        <v>64</v>
      </c>
      <c r="G427" s="66" t="s">
        <v>697</v>
      </c>
      <c r="H427" s="68" t="s">
        <v>25</v>
      </c>
      <c r="I427" s="68" t="s">
        <v>354</v>
      </c>
      <c r="J427" s="66" t="s">
        <v>25</v>
      </c>
      <c r="K427" s="69">
        <v>49725.919999999998</v>
      </c>
    </row>
    <row r="428" spans="1:11" ht="13.2" customHeight="1" x14ac:dyDescent="0.2">
      <c r="A428" s="65" t="str">
        <f>IF(AND(F428='Funding Chart'!$B$12,COUNTIF($C$1:C428,C428)=1),MAX($A$1:A427)+1,"")</f>
        <v/>
      </c>
      <c r="B428" s="66" t="s">
        <v>64</v>
      </c>
      <c r="C428" s="70" t="s">
        <v>39</v>
      </c>
      <c r="D428" s="66" t="s">
        <v>364</v>
      </c>
      <c r="E428" s="66">
        <v>2</v>
      </c>
      <c r="F428" s="66" t="s">
        <v>64</v>
      </c>
      <c r="G428" s="66" t="s">
        <v>697</v>
      </c>
      <c r="H428" s="68" t="s">
        <v>24</v>
      </c>
      <c r="I428" s="68" t="s">
        <v>354</v>
      </c>
      <c r="J428" s="66" t="s">
        <v>24</v>
      </c>
      <c r="K428" s="69">
        <v>186031.49219047616</v>
      </c>
    </row>
    <row r="429" spans="1:11" ht="13.2" customHeight="1" x14ac:dyDescent="0.2">
      <c r="A429" s="65" t="str">
        <f>IF(AND(F429='Funding Chart'!$B$12,COUNTIF($C$1:C429,C429)=1),MAX($A$1:A428)+1,"")</f>
        <v/>
      </c>
      <c r="B429" s="66" t="s">
        <v>105</v>
      </c>
      <c r="C429" s="70" t="s">
        <v>39</v>
      </c>
      <c r="D429" s="66" t="s">
        <v>364</v>
      </c>
      <c r="E429" s="66">
        <v>2</v>
      </c>
      <c r="F429" s="66" t="s">
        <v>64</v>
      </c>
      <c r="G429" s="66" t="s">
        <v>697</v>
      </c>
      <c r="H429" s="68" t="s">
        <v>360</v>
      </c>
      <c r="I429" s="68" t="s">
        <v>362</v>
      </c>
      <c r="J429" s="66" t="s">
        <v>360</v>
      </c>
      <c r="K429" s="69">
        <v>311456</v>
      </c>
    </row>
    <row r="430" spans="1:11" ht="13.2" customHeight="1" x14ac:dyDescent="0.2">
      <c r="A430" s="65" t="str">
        <f>IF(AND(F430='Funding Chart'!$B$12,COUNTIF($C$1:C430,C430)=1),MAX($A$1:A429)+1,"")</f>
        <v/>
      </c>
      <c r="B430" s="66" t="s">
        <v>63</v>
      </c>
      <c r="C430" s="66" t="s">
        <v>38</v>
      </c>
      <c r="D430" s="66" t="s">
        <v>364</v>
      </c>
      <c r="E430" s="66">
        <v>2</v>
      </c>
      <c r="F430" s="66" t="s">
        <v>63</v>
      </c>
      <c r="G430" s="66" t="s">
        <v>663</v>
      </c>
      <c r="H430" s="68" t="s">
        <v>359</v>
      </c>
      <c r="I430" s="68" t="s">
        <v>362</v>
      </c>
      <c r="J430" s="66" t="s">
        <v>359</v>
      </c>
      <c r="K430" s="69">
        <v>1911117</v>
      </c>
    </row>
    <row r="431" spans="1:11" ht="13.2" customHeight="1" x14ac:dyDescent="0.2">
      <c r="A431" s="65" t="str">
        <f>IF(AND(F431='Funding Chart'!$B$12,COUNTIF($C$1:C431,C431)=1),MAX($A$1:A430)+1,"")</f>
        <v/>
      </c>
      <c r="B431" s="66" t="s">
        <v>63</v>
      </c>
      <c r="C431" s="66" t="s">
        <v>38</v>
      </c>
      <c r="D431" s="66" t="s">
        <v>364</v>
      </c>
      <c r="E431" s="66">
        <v>2</v>
      </c>
      <c r="F431" s="66" t="s">
        <v>63</v>
      </c>
      <c r="G431" s="66" t="s">
        <v>663</v>
      </c>
      <c r="H431" s="68" t="s">
        <v>360</v>
      </c>
      <c r="I431" s="68" t="s">
        <v>362</v>
      </c>
      <c r="J431" s="66" t="s">
        <v>360</v>
      </c>
      <c r="K431" s="69">
        <v>1399821</v>
      </c>
    </row>
    <row r="432" spans="1:11" ht="13.2" customHeight="1" x14ac:dyDescent="0.2">
      <c r="A432" s="65" t="str">
        <f>IF(AND(F432='Funding Chart'!$B$12,COUNTIF($C$1:C432,C432)=1),MAX($A$1:A431)+1,"")</f>
        <v/>
      </c>
      <c r="B432" s="66" t="s">
        <v>63</v>
      </c>
      <c r="C432" s="66" t="s">
        <v>38</v>
      </c>
      <c r="D432" s="66" t="s">
        <v>364</v>
      </c>
      <c r="E432" s="66">
        <v>2</v>
      </c>
      <c r="F432" s="66" t="s">
        <v>63</v>
      </c>
      <c r="G432" s="66" t="s">
        <v>663</v>
      </c>
      <c r="H432" s="68" t="s">
        <v>185</v>
      </c>
      <c r="I432" s="68" t="s">
        <v>362</v>
      </c>
      <c r="J432" s="66" t="s">
        <v>349</v>
      </c>
      <c r="K432" s="69">
        <v>1003615</v>
      </c>
    </row>
    <row r="433" spans="1:11" ht="13.2" customHeight="1" x14ac:dyDescent="0.2">
      <c r="A433" s="65" t="str">
        <f>IF(AND(F433='Funding Chart'!$B$12,COUNTIF($C$1:C433,C433)=1),MAX($A$1:A432)+1,"")</f>
        <v/>
      </c>
      <c r="B433" s="66" t="s">
        <v>63</v>
      </c>
      <c r="C433" s="66" t="s">
        <v>38</v>
      </c>
      <c r="D433" s="66" t="s">
        <v>364</v>
      </c>
      <c r="E433" s="66">
        <v>2</v>
      </c>
      <c r="F433" s="66" t="s">
        <v>63</v>
      </c>
      <c r="G433" s="66" t="s">
        <v>663</v>
      </c>
      <c r="H433" s="68" t="s">
        <v>357</v>
      </c>
      <c r="I433" s="68" t="s">
        <v>358</v>
      </c>
      <c r="J433" s="66" t="s">
        <v>357</v>
      </c>
      <c r="K433" s="69">
        <v>1562933</v>
      </c>
    </row>
    <row r="434" spans="1:11" ht="13.2" customHeight="1" x14ac:dyDescent="0.2">
      <c r="A434" s="65" t="str">
        <f>IF(AND(F434='Funding Chart'!$B$12,COUNTIF($C$1:C434,C434)=1),MAX($A$1:A433)+1,"")</f>
        <v/>
      </c>
      <c r="B434" s="66" t="s">
        <v>63</v>
      </c>
      <c r="C434" s="66" t="s">
        <v>38</v>
      </c>
      <c r="D434" s="66" t="s">
        <v>364</v>
      </c>
      <c r="E434" s="66">
        <v>2</v>
      </c>
      <c r="F434" s="66" t="s">
        <v>63</v>
      </c>
      <c r="G434" s="66" t="s">
        <v>663</v>
      </c>
      <c r="H434" s="68" t="s">
        <v>80</v>
      </c>
      <c r="I434" s="68" t="s">
        <v>362</v>
      </c>
      <c r="J434" s="66" t="s">
        <v>80</v>
      </c>
      <c r="K434" s="69">
        <v>1347733</v>
      </c>
    </row>
    <row r="435" spans="1:11" ht="13.2" customHeight="1" x14ac:dyDescent="0.2">
      <c r="A435" s="65" t="str">
        <f>IF(AND(F435='Funding Chart'!$B$12,COUNTIF($C$1:C435,C435)=1),MAX($A$1:A434)+1,"")</f>
        <v/>
      </c>
      <c r="B435" s="66" t="s">
        <v>63</v>
      </c>
      <c r="C435" s="66" t="s">
        <v>38</v>
      </c>
      <c r="D435" s="66" t="s">
        <v>364</v>
      </c>
      <c r="E435" s="66">
        <v>2</v>
      </c>
      <c r="F435" s="66" t="s">
        <v>63</v>
      </c>
      <c r="G435" s="66" t="s">
        <v>663</v>
      </c>
      <c r="H435" s="68" t="s">
        <v>355</v>
      </c>
      <c r="I435" s="68" t="s">
        <v>354</v>
      </c>
      <c r="J435" s="66" t="s">
        <v>355</v>
      </c>
      <c r="K435" s="69">
        <v>7499231.7685713805</v>
      </c>
    </row>
    <row r="436" spans="1:11" ht="13.2" customHeight="1" x14ac:dyDescent="0.2">
      <c r="A436" s="65" t="str">
        <f>IF(AND(F436='Funding Chart'!$B$12,COUNTIF($C$1:C436,C436)=1),MAX($A$1:A435)+1,"")</f>
        <v/>
      </c>
      <c r="B436" s="66" t="s">
        <v>63</v>
      </c>
      <c r="C436" s="66" t="s">
        <v>38</v>
      </c>
      <c r="D436" s="66" t="s">
        <v>364</v>
      </c>
      <c r="E436" s="66">
        <v>2</v>
      </c>
      <c r="F436" s="66" t="s">
        <v>63</v>
      </c>
      <c r="G436" s="66" t="s">
        <v>663</v>
      </c>
      <c r="H436" s="68" t="s">
        <v>351</v>
      </c>
      <c r="I436" s="68" t="s">
        <v>354</v>
      </c>
      <c r="J436" s="66" t="s">
        <v>351</v>
      </c>
      <c r="K436" s="69">
        <v>7846056.743999999</v>
      </c>
    </row>
    <row r="437" spans="1:11" ht="13.2" customHeight="1" x14ac:dyDescent="0.2">
      <c r="A437" s="65" t="str">
        <f>IF(AND(F437='Funding Chart'!$B$12,COUNTIF($C$1:C437,C437)=1),MAX($A$1:A436)+1,"")</f>
        <v/>
      </c>
      <c r="B437" s="66" t="s">
        <v>63</v>
      </c>
      <c r="C437" s="66" t="s">
        <v>38</v>
      </c>
      <c r="D437" s="66" t="s">
        <v>364</v>
      </c>
      <c r="E437" s="66">
        <v>2</v>
      </c>
      <c r="F437" s="66" t="s">
        <v>63</v>
      </c>
      <c r="G437" s="66" t="s">
        <v>663</v>
      </c>
      <c r="H437" s="68" t="s">
        <v>24</v>
      </c>
      <c r="I437" s="68" t="s">
        <v>354</v>
      </c>
      <c r="J437" s="66" t="s">
        <v>24</v>
      </c>
      <c r="K437" s="69">
        <v>11678675.349142855</v>
      </c>
    </row>
    <row r="438" spans="1:11" ht="13.2" customHeight="1" x14ac:dyDescent="0.2">
      <c r="A438" s="65" t="str">
        <f>IF(AND(F438='Funding Chart'!$B$12,COUNTIF($C$1:C438,C438)=1),MAX($A$1:A437)+1,"")</f>
        <v/>
      </c>
      <c r="B438" s="66" t="s">
        <v>175</v>
      </c>
      <c r="C438" s="66" t="s">
        <v>37</v>
      </c>
      <c r="D438" s="66" t="s">
        <v>364</v>
      </c>
      <c r="E438" s="66">
        <v>2</v>
      </c>
      <c r="F438" s="66" t="s">
        <v>175</v>
      </c>
      <c r="G438" s="66" t="s">
        <v>698</v>
      </c>
      <c r="H438" s="68" t="s">
        <v>359</v>
      </c>
      <c r="I438" s="68" t="s">
        <v>362</v>
      </c>
      <c r="J438" s="66" t="s">
        <v>359</v>
      </c>
      <c r="K438" s="69">
        <v>1432771</v>
      </c>
    </row>
    <row r="439" spans="1:11" ht="13.2" customHeight="1" x14ac:dyDescent="0.2">
      <c r="A439" s="65" t="str">
        <f>IF(AND(F439='Funding Chart'!$B$12,COUNTIF($C$1:C439,C439)=1),MAX($A$1:A438)+1,"")</f>
        <v/>
      </c>
      <c r="B439" s="66" t="s">
        <v>175</v>
      </c>
      <c r="C439" s="66" t="s">
        <v>37</v>
      </c>
      <c r="D439" s="66" t="s">
        <v>364</v>
      </c>
      <c r="E439" s="66">
        <v>2</v>
      </c>
      <c r="F439" s="66" t="s">
        <v>175</v>
      </c>
      <c r="G439" s="66" t="s">
        <v>698</v>
      </c>
      <c r="H439" s="68" t="s">
        <v>179</v>
      </c>
      <c r="I439" s="68" t="s">
        <v>362</v>
      </c>
      <c r="J439" s="66" t="s">
        <v>349</v>
      </c>
      <c r="K439" s="69">
        <v>674187</v>
      </c>
    </row>
    <row r="440" spans="1:11" ht="13.2" customHeight="1" x14ac:dyDescent="0.2">
      <c r="A440" s="65" t="str">
        <f>IF(AND(F440='Funding Chart'!$B$12,COUNTIF($C$1:C440,C440)=1),MAX($A$1:A439)+1,"")</f>
        <v/>
      </c>
      <c r="B440" s="66" t="s">
        <v>175</v>
      </c>
      <c r="C440" s="66" t="s">
        <v>37</v>
      </c>
      <c r="D440" s="66" t="s">
        <v>364</v>
      </c>
      <c r="E440" s="66">
        <v>2</v>
      </c>
      <c r="F440" s="66" t="s">
        <v>175</v>
      </c>
      <c r="G440" s="66" t="s">
        <v>698</v>
      </c>
      <c r="H440" s="68" t="s">
        <v>357</v>
      </c>
      <c r="I440" s="68" t="s">
        <v>358</v>
      </c>
      <c r="J440" s="66" t="s">
        <v>357</v>
      </c>
      <c r="K440" s="69">
        <v>480355</v>
      </c>
    </row>
    <row r="441" spans="1:11" ht="13.2" customHeight="1" x14ac:dyDescent="0.2">
      <c r="A441" s="65" t="str">
        <f>IF(AND(F441='Funding Chart'!$B$12,COUNTIF($C$1:C441,C441)=1),MAX($A$1:A440)+1,"")</f>
        <v/>
      </c>
      <c r="B441" s="66" t="s">
        <v>175</v>
      </c>
      <c r="C441" s="66" t="s">
        <v>37</v>
      </c>
      <c r="D441" s="66" t="s">
        <v>364</v>
      </c>
      <c r="E441" s="66">
        <v>2</v>
      </c>
      <c r="F441" s="66" t="s">
        <v>175</v>
      </c>
      <c r="G441" s="66" t="s">
        <v>698</v>
      </c>
      <c r="H441" s="68" t="s">
        <v>80</v>
      </c>
      <c r="I441" s="68" t="s">
        <v>362</v>
      </c>
      <c r="J441" s="66" t="s">
        <v>80</v>
      </c>
      <c r="K441" s="69">
        <v>1110190</v>
      </c>
    </row>
    <row r="442" spans="1:11" ht="13.2" customHeight="1" x14ac:dyDescent="0.2">
      <c r="A442" s="65" t="str">
        <f>IF(AND(F442='Funding Chart'!$B$12,COUNTIF($C$1:C442,C442)=1),MAX($A$1:A441)+1,"")</f>
        <v/>
      </c>
      <c r="B442" s="66" t="s">
        <v>175</v>
      </c>
      <c r="C442" s="66" t="s">
        <v>37</v>
      </c>
      <c r="D442" s="66" t="s">
        <v>364</v>
      </c>
      <c r="E442" s="66">
        <v>2</v>
      </c>
      <c r="F442" s="66" t="s">
        <v>175</v>
      </c>
      <c r="G442" s="66" t="s">
        <v>698</v>
      </c>
      <c r="H442" s="68" t="s">
        <v>355</v>
      </c>
      <c r="I442" s="68" t="s">
        <v>354</v>
      </c>
      <c r="J442" s="66" t="s">
        <v>355</v>
      </c>
      <c r="K442" s="69">
        <v>3763259.0571428644</v>
      </c>
    </row>
    <row r="443" spans="1:11" ht="13.2" customHeight="1" x14ac:dyDescent="0.2">
      <c r="A443" s="65" t="str">
        <f>IF(AND(F443='Funding Chart'!$B$12,COUNTIF($C$1:C443,C443)=1),MAX($A$1:A442)+1,"")</f>
        <v/>
      </c>
      <c r="B443" s="66" t="s">
        <v>175</v>
      </c>
      <c r="C443" s="66" t="s">
        <v>37</v>
      </c>
      <c r="D443" s="66" t="s">
        <v>364</v>
      </c>
      <c r="E443" s="66">
        <v>2</v>
      </c>
      <c r="F443" s="66" t="s">
        <v>175</v>
      </c>
      <c r="G443" s="66" t="s">
        <v>698</v>
      </c>
      <c r="H443" s="68" t="s">
        <v>351</v>
      </c>
      <c r="I443" s="68" t="s">
        <v>354</v>
      </c>
      <c r="J443" s="66" t="s">
        <v>351</v>
      </c>
      <c r="K443" s="69">
        <v>3836489.953714286</v>
      </c>
    </row>
    <row r="444" spans="1:11" ht="13.2" customHeight="1" x14ac:dyDescent="0.2">
      <c r="A444" s="65" t="str">
        <f>IF(AND(F444='Funding Chart'!$B$12,COUNTIF($C$1:C444,C444)=1),MAX($A$1:A443)+1,"")</f>
        <v/>
      </c>
      <c r="B444" s="66" t="s">
        <v>175</v>
      </c>
      <c r="C444" s="66" t="s">
        <v>37</v>
      </c>
      <c r="D444" s="66" t="s">
        <v>364</v>
      </c>
      <c r="E444" s="66">
        <v>2</v>
      </c>
      <c r="F444" s="66" t="s">
        <v>175</v>
      </c>
      <c r="G444" s="66" t="s">
        <v>698</v>
      </c>
      <c r="H444" s="68" t="s">
        <v>25</v>
      </c>
      <c r="I444" s="68" t="s">
        <v>354</v>
      </c>
      <c r="J444" s="66" t="s">
        <v>25</v>
      </c>
      <c r="K444" s="69">
        <v>559516.93238095241</v>
      </c>
    </row>
    <row r="445" spans="1:11" ht="13.2" customHeight="1" x14ac:dyDescent="0.2">
      <c r="A445" s="65" t="str">
        <f>IF(AND(F445='Funding Chart'!$B$12,COUNTIF($C$1:C445,C445)=1),MAX($A$1:A444)+1,"")</f>
        <v/>
      </c>
      <c r="B445" s="66" t="s">
        <v>175</v>
      </c>
      <c r="C445" s="66" t="s">
        <v>37</v>
      </c>
      <c r="D445" s="66" t="s">
        <v>364</v>
      </c>
      <c r="E445" s="66">
        <v>2</v>
      </c>
      <c r="F445" s="66" t="s">
        <v>175</v>
      </c>
      <c r="G445" s="66" t="s">
        <v>698</v>
      </c>
      <c r="H445" s="68" t="s">
        <v>24</v>
      </c>
      <c r="I445" s="68" t="s">
        <v>354</v>
      </c>
      <c r="J445" s="66" t="s">
        <v>24</v>
      </c>
      <c r="K445" s="69">
        <v>12811743.007428573</v>
      </c>
    </row>
    <row r="446" spans="1:11" ht="13.2" customHeight="1" x14ac:dyDescent="0.2">
      <c r="A446" s="65" t="str">
        <f>IF(AND(F446='Funding Chart'!$B$12,COUNTIF($C$1:C446,C446)=1),MAX($A$1:A445)+1,"")</f>
        <v/>
      </c>
      <c r="B446" s="66" t="s">
        <v>176</v>
      </c>
      <c r="C446" s="66" t="s">
        <v>37</v>
      </c>
      <c r="D446" s="66" t="s">
        <v>364</v>
      </c>
      <c r="E446" s="66">
        <v>2</v>
      </c>
      <c r="F446" s="66" t="s">
        <v>175</v>
      </c>
      <c r="G446" s="66" t="s">
        <v>698</v>
      </c>
      <c r="H446" s="68" t="s">
        <v>360</v>
      </c>
      <c r="I446" s="68" t="s">
        <v>362</v>
      </c>
      <c r="J446" s="66" t="s">
        <v>360</v>
      </c>
      <c r="K446" s="69">
        <v>1083870</v>
      </c>
    </row>
    <row r="447" spans="1:11" ht="13.2" customHeight="1" x14ac:dyDescent="0.2">
      <c r="A447" s="65" t="str">
        <f>IF(AND(F447='Funding Chart'!$B$12,COUNTIF($C$1:C447,C447)=1),MAX($A$1:A446)+1,"")</f>
        <v/>
      </c>
      <c r="B447" s="66" t="s">
        <v>171</v>
      </c>
      <c r="C447" s="70" t="s">
        <v>36</v>
      </c>
      <c r="D447" s="66" t="s">
        <v>364</v>
      </c>
      <c r="E447" s="66">
        <v>2</v>
      </c>
      <c r="F447" s="66" t="s">
        <v>169</v>
      </c>
      <c r="G447" s="66" t="s">
        <v>168</v>
      </c>
      <c r="H447" s="68" t="s">
        <v>172</v>
      </c>
      <c r="I447" s="68" t="s">
        <v>362</v>
      </c>
      <c r="J447" s="66" t="s">
        <v>349</v>
      </c>
      <c r="K447" s="69">
        <v>167063</v>
      </c>
    </row>
    <row r="448" spans="1:11" ht="13.2" customHeight="1" x14ac:dyDescent="0.2">
      <c r="A448" s="65" t="str">
        <f>IF(AND(F448='Funding Chart'!$B$12,COUNTIF($C$1:C448,C448)=1),MAX($A$1:A447)+1,"")</f>
        <v/>
      </c>
      <c r="B448" s="66" t="s">
        <v>171</v>
      </c>
      <c r="C448" s="70" t="s">
        <v>36</v>
      </c>
      <c r="D448" s="66" t="s">
        <v>364</v>
      </c>
      <c r="E448" s="66">
        <v>2</v>
      </c>
      <c r="F448" s="66" t="s">
        <v>169</v>
      </c>
      <c r="G448" s="66" t="s">
        <v>168</v>
      </c>
      <c r="H448" s="68" t="s">
        <v>357</v>
      </c>
      <c r="I448" s="68" t="s">
        <v>358</v>
      </c>
      <c r="J448" s="66" t="s">
        <v>357</v>
      </c>
      <c r="K448" s="69">
        <v>586633</v>
      </c>
    </row>
    <row r="449" spans="1:11" ht="13.2" customHeight="1" x14ac:dyDescent="0.2">
      <c r="A449" s="65" t="str">
        <f>IF(AND(F449='Funding Chart'!$B$12,COUNTIF($C$1:C449,C449)=1),MAX($A$1:A448)+1,"")</f>
        <v/>
      </c>
      <c r="B449" s="66" t="s">
        <v>171</v>
      </c>
      <c r="C449" s="70" t="s">
        <v>36</v>
      </c>
      <c r="D449" s="66" t="s">
        <v>364</v>
      </c>
      <c r="E449" s="66">
        <v>2</v>
      </c>
      <c r="F449" s="66" t="s">
        <v>169</v>
      </c>
      <c r="G449" s="66" t="s">
        <v>168</v>
      </c>
      <c r="H449" s="68" t="s">
        <v>80</v>
      </c>
      <c r="I449" s="68" t="s">
        <v>362</v>
      </c>
      <c r="J449" s="66" t="s">
        <v>80</v>
      </c>
      <c r="K449" s="69">
        <v>14225</v>
      </c>
    </row>
    <row r="450" spans="1:11" ht="13.2" customHeight="1" x14ac:dyDescent="0.2">
      <c r="A450" s="65" t="str">
        <f>IF(AND(F450='Funding Chart'!$B$12,COUNTIF($C$1:C450,C450)=1),MAX($A$1:A449)+1,"")</f>
        <v/>
      </c>
      <c r="B450" s="66" t="s">
        <v>171</v>
      </c>
      <c r="C450" s="70" t="s">
        <v>36</v>
      </c>
      <c r="D450" s="66" t="s">
        <v>364</v>
      </c>
      <c r="E450" s="66">
        <v>2</v>
      </c>
      <c r="F450" s="66" t="s">
        <v>169</v>
      </c>
      <c r="G450" s="66" t="s">
        <v>168</v>
      </c>
      <c r="H450" s="68" t="s">
        <v>355</v>
      </c>
      <c r="I450" s="68" t="s">
        <v>354</v>
      </c>
      <c r="J450" s="66" t="s">
        <v>355</v>
      </c>
      <c r="K450" s="69">
        <v>49914.034285714282</v>
      </c>
    </row>
    <row r="451" spans="1:11" ht="13.2" customHeight="1" x14ac:dyDescent="0.2">
      <c r="A451" s="65" t="str">
        <f>IF(AND(F451='Funding Chart'!$B$12,COUNTIF($C$1:C451,C451)=1),MAX($A$1:A450)+1,"")</f>
        <v/>
      </c>
      <c r="B451" s="66" t="s">
        <v>171</v>
      </c>
      <c r="C451" s="70" t="s">
        <v>36</v>
      </c>
      <c r="D451" s="66" t="s">
        <v>364</v>
      </c>
      <c r="E451" s="66">
        <v>2</v>
      </c>
      <c r="F451" s="66" t="s">
        <v>169</v>
      </c>
      <c r="G451" s="66" t="s">
        <v>168</v>
      </c>
      <c r="H451" s="68" t="s">
        <v>351</v>
      </c>
      <c r="I451" s="68" t="s">
        <v>354</v>
      </c>
      <c r="J451" s="66" t="s">
        <v>351</v>
      </c>
      <c r="K451" s="69">
        <v>4148060.0053333323</v>
      </c>
    </row>
    <row r="452" spans="1:11" ht="13.2" customHeight="1" x14ac:dyDescent="0.2">
      <c r="A452" s="65" t="str">
        <f>IF(AND(F452='Funding Chart'!$B$12,COUNTIF($C$1:C452,C452)=1),MAX($A$1:A451)+1,"")</f>
        <v/>
      </c>
      <c r="B452" s="66" t="s">
        <v>171</v>
      </c>
      <c r="C452" s="70" t="s">
        <v>36</v>
      </c>
      <c r="D452" s="66" t="s">
        <v>364</v>
      </c>
      <c r="E452" s="66">
        <v>2</v>
      </c>
      <c r="F452" s="66" t="s">
        <v>169</v>
      </c>
      <c r="G452" s="66" t="s">
        <v>168</v>
      </c>
      <c r="H452" s="68" t="s">
        <v>25</v>
      </c>
      <c r="I452" s="68" t="s">
        <v>354</v>
      </c>
      <c r="J452" s="66" t="s">
        <v>25</v>
      </c>
      <c r="K452" s="69">
        <v>20961.342857142856</v>
      </c>
    </row>
    <row r="453" spans="1:11" ht="13.2" customHeight="1" x14ac:dyDescent="0.2">
      <c r="A453" s="65" t="str">
        <f>IF(AND(F453='Funding Chart'!$B$12,COUNTIF($C$1:C453,C453)=1),MAX($A$1:A452)+1,"")</f>
        <v/>
      </c>
      <c r="B453" s="66" t="s">
        <v>171</v>
      </c>
      <c r="C453" s="70" t="s">
        <v>36</v>
      </c>
      <c r="D453" s="66" t="s">
        <v>364</v>
      </c>
      <c r="E453" s="66">
        <v>2</v>
      </c>
      <c r="F453" s="66" t="s">
        <v>169</v>
      </c>
      <c r="G453" s="66" t="s">
        <v>168</v>
      </c>
      <c r="H453" s="68" t="s">
        <v>24</v>
      </c>
      <c r="I453" s="68" t="s">
        <v>354</v>
      </c>
      <c r="J453" s="66" t="s">
        <v>24</v>
      </c>
      <c r="K453" s="69">
        <v>539249.68000000005</v>
      </c>
    </row>
    <row r="454" spans="1:11" ht="13.2" customHeight="1" x14ac:dyDescent="0.2">
      <c r="A454" s="65" t="str">
        <f>IF(AND(F454='Funding Chart'!$B$12,COUNTIF($C$1:C454,C454)=1),MAX($A$1:A453)+1,"")</f>
        <v/>
      </c>
      <c r="B454" s="66" t="s">
        <v>170</v>
      </c>
      <c r="C454" s="70" t="s">
        <v>36</v>
      </c>
      <c r="D454" s="66" t="s">
        <v>364</v>
      </c>
      <c r="E454" s="66">
        <v>2</v>
      </c>
      <c r="F454" s="66" t="s">
        <v>169</v>
      </c>
      <c r="G454" s="66" t="s">
        <v>168</v>
      </c>
      <c r="H454" s="68" t="s">
        <v>360</v>
      </c>
      <c r="I454" s="68" t="s">
        <v>362</v>
      </c>
      <c r="J454" s="66" t="s">
        <v>360</v>
      </c>
      <c r="K454" s="69">
        <v>809156</v>
      </c>
    </row>
    <row r="455" spans="1:11" ht="13.2" customHeight="1" x14ac:dyDescent="0.2">
      <c r="A455" s="65" t="str">
        <f>IF(AND(F455='Funding Chart'!$B$12,COUNTIF($C$1:C455,C455)=1),MAX($A$1:A454)+1,"")</f>
        <v/>
      </c>
      <c r="B455" s="66" t="s">
        <v>61</v>
      </c>
      <c r="C455" s="70" t="s">
        <v>352</v>
      </c>
      <c r="D455" s="66" t="s">
        <v>364</v>
      </c>
      <c r="E455" s="66">
        <v>2</v>
      </c>
      <c r="F455" s="66" t="s">
        <v>720</v>
      </c>
      <c r="G455" s="66" t="s">
        <v>710</v>
      </c>
      <c r="H455" s="68" t="s">
        <v>351</v>
      </c>
      <c r="I455" s="68" t="s">
        <v>354</v>
      </c>
      <c r="J455" s="66" t="s">
        <v>351</v>
      </c>
      <c r="K455" s="69">
        <v>4047693.4506666656</v>
      </c>
    </row>
    <row r="456" spans="1:11" ht="13.2" customHeight="1" x14ac:dyDescent="0.2">
      <c r="A456" s="65" t="str">
        <f>IF(AND(F456='Funding Chart'!$B$12,COUNTIF($C$1:C456,C456)=1),MAX($A$1:A455)+1,"")</f>
        <v/>
      </c>
      <c r="B456" s="66" t="s">
        <v>61</v>
      </c>
      <c r="C456" s="70" t="s">
        <v>352</v>
      </c>
      <c r="D456" s="66" t="s">
        <v>364</v>
      </c>
      <c r="E456" s="66">
        <v>2</v>
      </c>
      <c r="F456" s="66" t="s">
        <v>720</v>
      </c>
      <c r="G456" s="66" t="s">
        <v>710</v>
      </c>
      <c r="H456" s="68" t="s">
        <v>25</v>
      </c>
      <c r="I456" s="68" t="s">
        <v>354</v>
      </c>
      <c r="J456" s="66" t="s">
        <v>25</v>
      </c>
      <c r="K456" s="69">
        <v>73701.775999999983</v>
      </c>
    </row>
    <row r="457" spans="1:11" ht="13.2" customHeight="1" x14ac:dyDescent="0.2">
      <c r="A457" s="65" t="str">
        <f>IF(AND(F457='Funding Chart'!$B$12,COUNTIF($C$1:C457,C457)=1),MAX($A$1:A456)+1,"")</f>
        <v/>
      </c>
      <c r="B457" s="66" t="s">
        <v>61</v>
      </c>
      <c r="C457" s="70" t="s">
        <v>352</v>
      </c>
      <c r="D457" s="66" t="s">
        <v>364</v>
      </c>
      <c r="E457" s="66">
        <v>2</v>
      </c>
      <c r="F457" s="66" t="s">
        <v>720</v>
      </c>
      <c r="G457" s="66" t="s">
        <v>710</v>
      </c>
      <c r="H457" s="68" t="s">
        <v>24</v>
      </c>
      <c r="I457" s="68" t="s">
        <v>354</v>
      </c>
      <c r="J457" s="66" t="s">
        <v>24</v>
      </c>
      <c r="K457" s="69">
        <v>3649881.4499047622</v>
      </c>
    </row>
    <row r="458" spans="1:11" ht="13.2" customHeight="1" x14ac:dyDescent="0.2">
      <c r="A458" s="65" t="str">
        <f>IF(AND(F458='Funding Chart'!$B$12,COUNTIF($C$1:C458,C458)=1),MAX($A$1:A457)+1,"")</f>
        <v/>
      </c>
      <c r="B458" s="66" t="s">
        <v>61</v>
      </c>
      <c r="C458" s="70" t="s">
        <v>167</v>
      </c>
      <c r="D458" s="66" t="s">
        <v>364</v>
      </c>
      <c r="E458" s="66">
        <v>2</v>
      </c>
      <c r="F458" s="66" t="s">
        <v>720</v>
      </c>
      <c r="G458" s="66" t="s">
        <v>710</v>
      </c>
      <c r="H458" s="68" t="s">
        <v>360</v>
      </c>
      <c r="I458" s="68" t="s">
        <v>362</v>
      </c>
      <c r="J458" s="66" t="s">
        <v>360</v>
      </c>
      <c r="K458" s="69">
        <v>261453</v>
      </c>
    </row>
    <row r="459" spans="1:11" ht="13.2" customHeight="1" x14ac:dyDescent="0.2">
      <c r="A459" s="65" t="str">
        <f>IF(AND(F459='Funding Chart'!$B$12,COUNTIF($C$1:C459,C459)=1),MAX($A$1:A458)+1,"")</f>
        <v/>
      </c>
      <c r="B459" s="66" t="s">
        <v>61</v>
      </c>
      <c r="C459" s="70" t="s">
        <v>167</v>
      </c>
      <c r="D459" s="66" t="s">
        <v>364</v>
      </c>
      <c r="E459" s="66">
        <v>2</v>
      </c>
      <c r="F459" s="66" t="s">
        <v>720</v>
      </c>
      <c r="G459" s="66" t="s">
        <v>710</v>
      </c>
      <c r="H459" s="68" t="s">
        <v>166</v>
      </c>
      <c r="I459" s="68" t="s">
        <v>362</v>
      </c>
      <c r="J459" s="66" t="s">
        <v>349</v>
      </c>
      <c r="K459" s="69">
        <v>226300</v>
      </c>
    </row>
    <row r="460" spans="1:11" ht="13.2" customHeight="1" x14ac:dyDescent="0.2">
      <c r="A460" s="65" t="str">
        <f>IF(AND(F460='Funding Chart'!$B$12,COUNTIF($C$1:C460,C460)=1),MAX($A$1:A459)+1,"")</f>
        <v/>
      </c>
      <c r="B460" s="66" t="s">
        <v>61</v>
      </c>
      <c r="C460" s="70" t="s">
        <v>167</v>
      </c>
      <c r="D460" s="66" t="s">
        <v>364</v>
      </c>
      <c r="E460" s="66">
        <v>2</v>
      </c>
      <c r="F460" s="66" t="s">
        <v>720</v>
      </c>
      <c r="G460" s="66" t="s">
        <v>710</v>
      </c>
      <c r="H460" s="68" t="s">
        <v>357</v>
      </c>
      <c r="I460" s="68" t="s">
        <v>358</v>
      </c>
      <c r="J460" s="66" t="s">
        <v>357</v>
      </c>
      <c r="K460" s="69">
        <v>531844</v>
      </c>
    </row>
    <row r="461" spans="1:11" ht="13.2" customHeight="1" x14ac:dyDescent="0.2">
      <c r="A461" s="65" t="str">
        <f>IF(AND(F461='Funding Chart'!$B$12,COUNTIF($C$1:C461,C461)=1),MAX($A$1:A460)+1,"")</f>
        <v/>
      </c>
      <c r="B461" s="66" t="s">
        <v>61</v>
      </c>
      <c r="C461" s="70" t="s">
        <v>167</v>
      </c>
      <c r="D461" s="66" t="s">
        <v>364</v>
      </c>
      <c r="E461" s="66">
        <v>2</v>
      </c>
      <c r="F461" s="66" t="s">
        <v>720</v>
      </c>
      <c r="G461" s="66" t="s">
        <v>710</v>
      </c>
      <c r="H461" s="68" t="s">
        <v>80</v>
      </c>
      <c r="I461" s="68" t="s">
        <v>362</v>
      </c>
      <c r="J461" s="66" t="s">
        <v>80</v>
      </c>
      <c r="K461" s="69">
        <v>0</v>
      </c>
    </row>
    <row r="462" spans="1:11" ht="13.2" customHeight="1" x14ac:dyDescent="0.2">
      <c r="A462" s="65" t="str">
        <f>IF(AND(F462='Funding Chart'!$B$12,COUNTIF($C$1:C462,C462)=1),MAX($A$1:A461)+1,"")</f>
        <v/>
      </c>
      <c r="B462" s="66" t="s">
        <v>162</v>
      </c>
      <c r="C462" s="66" t="s">
        <v>164</v>
      </c>
      <c r="D462" s="66" t="s">
        <v>364</v>
      </c>
      <c r="E462" s="66">
        <v>2</v>
      </c>
      <c r="F462" s="66" t="s">
        <v>162</v>
      </c>
      <c r="G462" s="66" t="s">
        <v>699</v>
      </c>
      <c r="H462" s="68" t="s">
        <v>359</v>
      </c>
      <c r="I462" s="68" t="s">
        <v>362</v>
      </c>
      <c r="J462" s="66" t="s">
        <v>359</v>
      </c>
      <c r="K462" s="69">
        <v>98851</v>
      </c>
    </row>
    <row r="463" spans="1:11" ht="13.2" customHeight="1" x14ac:dyDescent="0.2">
      <c r="A463" s="65" t="str">
        <f>IF(AND(F463='Funding Chart'!$B$12,COUNTIF($C$1:C463,C463)=1),MAX($A$1:A462)+1,"")</f>
        <v/>
      </c>
      <c r="B463" s="66" t="s">
        <v>162</v>
      </c>
      <c r="C463" s="66" t="s">
        <v>164</v>
      </c>
      <c r="D463" s="66" t="s">
        <v>364</v>
      </c>
      <c r="E463" s="66">
        <v>2</v>
      </c>
      <c r="F463" s="66" t="s">
        <v>162</v>
      </c>
      <c r="G463" s="66" t="s">
        <v>699</v>
      </c>
      <c r="H463" s="68" t="s">
        <v>355</v>
      </c>
      <c r="I463" s="68" t="s">
        <v>354</v>
      </c>
      <c r="J463" s="66" t="s">
        <v>355</v>
      </c>
      <c r="K463" s="69">
        <v>44108.228571428568</v>
      </c>
    </row>
    <row r="464" spans="1:11" ht="13.2" customHeight="1" x14ac:dyDescent="0.2">
      <c r="A464" s="65" t="str">
        <f>IF(AND(F464='Funding Chart'!$B$12,COUNTIF($C$1:C464,C464)=1),MAX($A$1:A463)+1,"")</f>
        <v/>
      </c>
      <c r="B464" s="66" t="s">
        <v>162</v>
      </c>
      <c r="C464" s="66" t="s">
        <v>164</v>
      </c>
      <c r="D464" s="66" t="s">
        <v>364</v>
      </c>
      <c r="E464" s="66">
        <v>2</v>
      </c>
      <c r="F464" s="66" t="s">
        <v>162</v>
      </c>
      <c r="G464" s="66" t="s">
        <v>699</v>
      </c>
      <c r="H464" s="68" t="s">
        <v>351</v>
      </c>
      <c r="I464" s="68" t="s">
        <v>354</v>
      </c>
      <c r="J464" s="66" t="s">
        <v>351</v>
      </c>
      <c r="K464" s="69">
        <v>902867.54971428576</v>
      </c>
    </row>
    <row r="465" spans="1:11" ht="13.2" customHeight="1" x14ac:dyDescent="0.2">
      <c r="A465" s="65" t="str">
        <f>IF(AND(F465='Funding Chart'!$B$12,COUNTIF($C$1:C465,C465)=1),MAX($A$1:A464)+1,"")</f>
        <v/>
      </c>
      <c r="B465" s="66" t="s">
        <v>162</v>
      </c>
      <c r="C465" s="66" t="s">
        <v>164</v>
      </c>
      <c r="D465" s="66" t="s">
        <v>364</v>
      </c>
      <c r="E465" s="66">
        <v>2</v>
      </c>
      <c r="F465" s="66" t="s">
        <v>162</v>
      </c>
      <c r="G465" s="66" t="s">
        <v>699</v>
      </c>
      <c r="H465" s="68" t="s">
        <v>25</v>
      </c>
      <c r="I465" s="68" t="s">
        <v>354</v>
      </c>
      <c r="J465" s="66" t="s">
        <v>25</v>
      </c>
      <c r="K465" s="69">
        <v>25639.621333333333</v>
      </c>
    </row>
    <row r="466" spans="1:11" ht="13.2" customHeight="1" x14ac:dyDescent="0.2">
      <c r="A466" s="65" t="str">
        <f>IF(AND(F466='Funding Chart'!$B$12,COUNTIF($C$1:C466,C466)=1),MAX($A$1:A465)+1,"")</f>
        <v/>
      </c>
      <c r="B466" s="66" t="s">
        <v>162</v>
      </c>
      <c r="C466" s="66" t="s">
        <v>164</v>
      </c>
      <c r="D466" s="66" t="s">
        <v>364</v>
      </c>
      <c r="E466" s="66">
        <v>2</v>
      </c>
      <c r="F466" s="66" t="s">
        <v>162</v>
      </c>
      <c r="G466" s="66" t="s">
        <v>699</v>
      </c>
      <c r="H466" s="68" t="s">
        <v>24</v>
      </c>
      <c r="I466" s="68" t="s">
        <v>354</v>
      </c>
      <c r="J466" s="66" t="s">
        <v>24</v>
      </c>
      <c r="K466" s="69">
        <v>640317.99619047623</v>
      </c>
    </row>
    <row r="467" spans="1:11" ht="13.2" customHeight="1" x14ac:dyDescent="0.2">
      <c r="A467" s="65" t="str">
        <f>IF(AND(F467='Funding Chart'!$B$12,COUNTIF($C$1:C467,C467)=1),MAX($A$1:A466)+1,"")</f>
        <v/>
      </c>
      <c r="B467" s="66" t="s">
        <v>162</v>
      </c>
      <c r="C467" s="66" t="s">
        <v>164</v>
      </c>
      <c r="D467" s="66" t="s">
        <v>364</v>
      </c>
      <c r="E467" s="66">
        <v>2</v>
      </c>
      <c r="F467" s="66" t="s">
        <v>162</v>
      </c>
      <c r="G467" s="66" t="s">
        <v>699</v>
      </c>
      <c r="H467" s="68" t="s">
        <v>165</v>
      </c>
      <c r="I467" s="68" t="s">
        <v>362</v>
      </c>
      <c r="J467" s="66" t="s">
        <v>349</v>
      </c>
      <c r="K467" s="69">
        <v>90000</v>
      </c>
    </row>
    <row r="468" spans="1:11" ht="13.2" customHeight="1" x14ac:dyDescent="0.2">
      <c r="A468" s="65" t="str">
        <f>IF(AND(F468='Funding Chart'!$B$12,COUNTIF($C$1:C468,C468)=1),MAX($A$1:A467)+1,"")</f>
        <v/>
      </c>
      <c r="B468" s="66" t="s">
        <v>162</v>
      </c>
      <c r="C468" s="66" t="s">
        <v>164</v>
      </c>
      <c r="D468" s="66" t="s">
        <v>364</v>
      </c>
      <c r="E468" s="66">
        <v>2</v>
      </c>
      <c r="F468" s="66" t="s">
        <v>162</v>
      </c>
      <c r="G468" s="66" t="s">
        <v>699</v>
      </c>
      <c r="H468" s="68" t="s">
        <v>357</v>
      </c>
      <c r="I468" s="68" t="s">
        <v>358</v>
      </c>
      <c r="J468" s="66" t="s">
        <v>357</v>
      </c>
      <c r="K468" s="69">
        <v>254933</v>
      </c>
    </row>
    <row r="469" spans="1:11" ht="13.2" customHeight="1" x14ac:dyDescent="0.2">
      <c r="A469" s="65" t="str">
        <f>IF(AND(F469='Funding Chart'!$B$12,COUNTIF($C$1:C469,C469)=1),MAX($A$1:A468)+1,"")</f>
        <v/>
      </c>
      <c r="B469" s="66" t="s">
        <v>162</v>
      </c>
      <c r="C469" s="66" t="s">
        <v>164</v>
      </c>
      <c r="D469" s="66" t="s">
        <v>364</v>
      </c>
      <c r="E469" s="66">
        <v>2</v>
      </c>
      <c r="F469" s="66" t="s">
        <v>162</v>
      </c>
      <c r="G469" s="66" t="s">
        <v>699</v>
      </c>
      <c r="H469" s="68" t="s">
        <v>80</v>
      </c>
      <c r="I469" s="68" t="s">
        <v>362</v>
      </c>
      <c r="J469" s="66" t="s">
        <v>80</v>
      </c>
      <c r="K469" s="69">
        <v>40622</v>
      </c>
    </row>
    <row r="470" spans="1:11" ht="13.2" customHeight="1" x14ac:dyDescent="0.2">
      <c r="A470" s="65" t="str">
        <f>IF(AND(F470='Funding Chart'!$B$12,COUNTIF($C$1:C470,C470)=1),MAX($A$1:A469)+1,"")</f>
        <v/>
      </c>
      <c r="B470" s="66" t="s">
        <v>163</v>
      </c>
      <c r="C470" s="66" t="s">
        <v>164</v>
      </c>
      <c r="D470" s="66" t="s">
        <v>364</v>
      </c>
      <c r="E470" s="66">
        <v>2</v>
      </c>
      <c r="F470" s="66" t="s">
        <v>162</v>
      </c>
      <c r="G470" s="66" t="s">
        <v>699</v>
      </c>
      <c r="H470" s="68" t="s">
        <v>360</v>
      </c>
      <c r="I470" s="68" t="s">
        <v>362</v>
      </c>
      <c r="J470" s="66" t="s">
        <v>360</v>
      </c>
      <c r="K470" s="69">
        <v>326072</v>
      </c>
    </row>
    <row r="471" spans="1:11" ht="13.2" customHeight="1" x14ac:dyDescent="0.2">
      <c r="A471" s="65" t="str">
        <f>IF(AND(F471='Funding Chart'!$B$12,COUNTIF($C$1:C471,C471)=1),MAX($A$1:A470)+1,"")</f>
        <v/>
      </c>
      <c r="B471" s="66" t="s">
        <v>157</v>
      </c>
      <c r="C471" s="70" t="s">
        <v>159</v>
      </c>
      <c r="D471" s="66" t="s">
        <v>364</v>
      </c>
      <c r="E471" s="66">
        <v>2</v>
      </c>
      <c r="F471" s="66" t="s">
        <v>157</v>
      </c>
      <c r="G471" s="66" t="s">
        <v>156</v>
      </c>
      <c r="H471" s="68" t="s">
        <v>351</v>
      </c>
      <c r="I471" s="68" t="s">
        <v>354</v>
      </c>
      <c r="J471" s="66" t="s">
        <v>351</v>
      </c>
      <c r="K471" s="69">
        <v>4992793.2106666677</v>
      </c>
    </row>
    <row r="472" spans="1:11" ht="13.2" customHeight="1" x14ac:dyDescent="0.2">
      <c r="A472" s="65" t="str">
        <f>IF(AND(F472='Funding Chart'!$B$12,COUNTIF($C$1:C472,C472)=1),MAX($A$1:A471)+1,"")</f>
        <v/>
      </c>
      <c r="B472" s="66" t="s">
        <v>157</v>
      </c>
      <c r="C472" s="70" t="s">
        <v>159</v>
      </c>
      <c r="D472" s="66" t="s">
        <v>364</v>
      </c>
      <c r="E472" s="66">
        <v>2</v>
      </c>
      <c r="F472" s="66" t="s">
        <v>157</v>
      </c>
      <c r="G472" s="66" t="s">
        <v>156</v>
      </c>
      <c r="H472" s="68" t="s">
        <v>24</v>
      </c>
      <c r="I472" s="68" t="s">
        <v>354</v>
      </c>
      <c r="J472" s="66" t="s">
        <v>24</v>
      </c>
      <c r="K472" s="69">
        <v>2948828.1066666665</v>
      </c>
    </row>
    <row r="473" spans="1:11" ht="13.2" customHeight="1" x14ac:dyDescent="0.2">
      <c r="A473" s="65" t="str">
        <f>IF(AND(F473='Funding Chart'!$B$12,COUNTIF($C$1:C473,C473)=1),MAX($A$1:A472)+1,"")</f>
        <v/>
      </c>
      <c r="B473" s="66" t="s">
        <v>157</v>
      </c>
      <c r="C473" s="70" t="s">
        <v>159</v>
      </c>
      <c r="D473" s="66" t="s">
        <v>364</v>
      </c>
      <c r="E473" s="66">
        <v>2</v>
      </c>
      <c r="F473" s="66" t="s">
        <v>157</v>
      </c>
      <c r="G473" s="66" t="s">
        <v>156</v>
      </c>
      <c r="H473" s="68" t="s">
        <v>161</v>
      </c>
      <c r="I473" s="68" t="s">
        <v>362</v>
      </c>
      <c r="J473" s="66" t="s">
        <v>349</v>
      </c>
      <c r="K473" s="69">
        <v>270000</v>
      </c>
    </row>
    <row r="474" spans="1:11" ht="13.2" customHeight="1" x14ac:dyDescent="0.2">
      <c r="A474" s="65" t="str">
        <f>IF(AND(F474='Funding Chart'!$B$12,COUNTIF($C$1:C474,C474)=1),MAX($A$1:A473)+1,"")</f>
        <v/>
      </c>
      <c r="B474" s="66" t="s">
        <v>157</v>
      </c>
      <c r="C474" s="70" t="s">
        <v>159</v>
      </c>
      <c r="D474" s="66" t="s">
        <v>364</v>
      </c>
      <c r="E474" s="66">
        <v>2</v>
      </c>
      <c r="F474" s="66" t="s">
        <v>157</v>
      </c>
      <c r="G474" s="66" t="s">
        <v>156</v>
      </c>
      <c r="H474" s="68" t="s">
        <v>357</v>
      </c>
      <c r="I474" s="68" t="s">
        <v>358</v>
      </c>
      <c r="J474" s="66" t="s">
        <v>357</v>
      </c>
      <c r="K474" s="69">
        <v>497967</v>
      </c>
    </row>
    <row r="475" spans="1:11" ht="13.2" customHeight="1" x14ac:dyDescent="0.2">
      <c r="A475" s="65" t="str">
        <f>IF(AND(F475='Funding Chart'!$B$12,COUNTIF($C$1:C475,C475)=1),MAX($A$1:A474)+1,"")</f>
        <v/>
      </c>
      <c r="B475" s="66" t="s">
        <v>157</v>
      </c>
      <c r="C475" s="70" t="s">
        <v>159</v>
      </c>
      <c r="D475" s="66" t="s">
        <v>364</v>
      </c>
      <c r="E475" s="66">
        <v>2</v>
      </c>
      <c r="F475" s="66" t="s">
        <v>157</v>
      </c>
      <c r="G475" s="66" t="s">
        <v>156</v>
      </c>
      <c r="H475" s="68" t="s">
        <v>80</v>
      </c>
      <c r="I475" s="68" t="s">
        <v>362</v>
      </c>
      <c r="J475" s="66" t="s">
        <v>80</v>
      </c>
      <c r="K475" s="69">
        <v>0</v>
      </c>
    </row>
    <row r="476" spans="1:11" ht="13.2" customHeight="1" x14ac:dyDescent="0.2">
      <c r="A476" s="65" t="str">
        <f>IF(AND(F476='Funding Chart'!$B$12,COUNTIF($C$1:C476,C476)=1),MAX($A$1:A475)+1,"")</f>
        <v/>
      </c>
      <c r="B476" s="66" t="s">
        <v>158</v>
      </c>
      <c r="C476" s="70" t="s">
        <v>159</v>
      </c>
      <c r="D476" s="66" t="s">
        <v>364</v>
      </c>
      <c r="E476" s="66">
        <v>2</v>
      </c>
      <c r="F476" s="66" t="s">
        <v>157</v>
      </c>
      <c r="G476" s="66" t="s">
        <v>156</v>
      </c>
      <c r="H476" s="68" t="s">
        <v>360</v>
      </c>
      <c r="I476" s="68" t="s">
        <v>362</v>
      </c>
      <c r="J476" s="66" t="s">
        <v>360</v>
      </c>
      <c r="K476" s="69">
        <v>578889</v>
      </c>
    </row>
    <row r="477" spans="1:11" ht="13.2" customHeight="1" x14ac:dyDescent="0.2">
      <c r="A477" s="65" t="str">
        <f>IF(AND(F477='Funding Chart'!$B$12,COUNTIF($C$1:C477,C477)=1),MAX($A$1:A476)+1,"")</f>
        <v/>
      </c>
      <c r="B477" s="66" t="s">
        <v>62</v>
      </c>
      <c r="C477" s="66" t="s">
        <v>35</v>
      </c>
      <c r="D477" s="66" t="s">
        <v>364</v>
      </c>
      <c r="E477" s="66">
        <v>2</v>
      </c>
      <c r="F477" s="66" t="s">
        <v>62</v>
      </c>
      <c r="G477" s="66" t="s">
        <v>700</v>
      </c>
      <c r="H477" s="68" t="s">
        <v>359</v>
      </c>
      <c r="I477" s="68" t="s">
        <v>362</v>
      </c>
      <c r="J477" s="66" t="s">
        <v>359</v>
      </c>
      <c r="K477" s="69">
        <v>305856</v>
      </c>
    </row>
    <row r="478" spans="1:11" ht="13.2" customHeight="1" x14ac:dyDescent="0.2">
      <c r="A478" s="65" t="str">
        <f>IF(AND(F478='Funding Chart'!$B$12,COUNTIF($C$1:C478,C478)=1),MAX($A$1:A477)+1,"")</f>
        <v/>
      </c>
      <c r="B478" s="66" t="s">
        <v>62</v>
      </c>
      <c r="C478" s="66" t="s">
        <v>35</v>
      </c>
      <c r="D478" s="66" t="s">
        <v>364</v>
      </c>
      <c r="E478" s="66">
        <v>2</v>
      </c>
      <c r="F478" s="66" t="s">
        <v>62</v>
      </c>
      <c r="G478" s="66" t="s">
        <v>700</v>
      </c>
      <c r="H478" s="68" t="s">
        <v>155</v>
      </c>
      <c r="I478" s="68" t="s">
        <v>362</v>
      </c>
      <c r="J478" s="66" t="s">
        <v>349</v>
      </c>
      <c r="K478" s="69">
        <v>235656</v>
      </c>
    </row>
    <row r="479" spans="1:11" ht="13.2" customHeight="1" x14ac:dyDescent="0.2">
      <c r="A479" s="65" t="str">
        <f>IF(AND(F479='Funding Chart'!$B$12,COUNTIF($C$1:C479,C479)=1),MAX($A$1:A478)+1,"")</f>
        <v/>
      </c>
      <c r="B479" s="66" t="s">
        <v>62</v>
      </c>
      <c r="C479" s="66" t="s">
        <v>35</v>
      </c>
      <c r="D479" s="66" t="s">
        <v>364</v>
      </c>
      <c r="E479" s="66">
        <v>2</v>
      </c>
      <c r="F479" s="66" t="s">
        <v>62</v>
      </c>
      <c r="G479" s="66" t="s">
        <v>700</v>
      </c>
      <c r="H479" s="68" t="s">
        <v>357</v>
      </c>
      <c r="I479" s="68" t="s">
        <v>358</v>
      </c>
      <c r="J479" s="66" t="s">
        <v>357</v>
      </c>
      <c r="K479" s="69">
        <v>193807</v>
      </c>
    </row>
    <row r="480" spans="1:11" ht="13.2" customHeight="1" x14ac:dyDescent="0.2">
      <c r="A480" s="65" t="str">
        <f>IF(AND(F480='Funding Chart'!$B$12,COUNTIF($C$1:C480,C480)=1),MAX($A$1:A479)+1,"")</f>
        <v/>
      </c>
      <c r="B480" s="66" t="s">
        <v>62</v>
      </c>
      <c r="C480" s="66" t="s">
        <v>35</v>
      </c>
      <c r="D480" s="66" t="s">
        <v>364</v>
      </c>
      <c r="E480" s="66">
        <v>2</v>
      </c>
      <c r="F480" s="66" t="s">
        <v>62</v>
      </c>
      <c r="G480" s="66" t="s">
        <v>700</v>
      </c>
      <c r="H480" s="68" t="s">
        <v>80</v>
      </c>
      <c r="I480" s="68" t="s">
        <v>362</v>
      </c>
      <c r="J480" s="66" t="s">
        <v>80</v>
      </c>
      <c r="K480" s="69">
        <v>206549</v>
      </c>
    </row>
    <row r="481" spans="1:11" ht="13.2" customHeight="1" x14ac:dyDescent="0.2">
      <c r="A481" s="65" t="str">
        <f>IF(AND(F481='Funding Chart'!$B$12,COUNTIF($C$1:C481,C481)=1),MAX($A$1:A480)+1,"")</f>
        <v/>
      </c>
      <c r="B481" s="66" t="s">
        <v>62</v>
      </c>
      <c r="C481" s="66" t="s">
        <v>35</v>
      </c>
      <c r="D481" s="66" t="s">
        <v>364</v>
      </c>
      <c r="E481" s="66">
        <v>2</v>
      </c>
      <c r="F481" s="66" t="s">
        <v>62</v>
      </c>
      <c r="G481" s="66" t="s">
        <v>700</v>
      </c>
      <c r="H481" s="68" t="s">
        <v>355</v>
      </c>
      <c r="I481" s="68" t="s">
        <v>354</v>
      </c>
      <c r="J481" s="66" t="s">
        <v>355</v>
      </c>
      <c r="K481" s="69">
        <v>325615.56000000041</v>
      </c>
    </row>
    <row r="482" spans="1:11" ht="13.2" customHeight="1" x14ac:dyDescent="0.2">
      <c r="A482" s="65" t="str">
        <f>IF(AND(F482='Funding Chart'!$B$12,COUNTIF($C$1:C482,C482)=1),MAX($A$1:A481)+1,"")</f>
        <v/>
      </c>
      <c r="B482" s="66" t="s">
        <v>62</v>
      </c>
      <c r="C482" s="66" t="s">
        <v>35</v>
      </c>
      <c r="D482" s="66" t="s">
        <v>364</v>
      </c>
      <c r="E482" s="66">
        <v>2</v>
      </c>
      <c r="F482" s="66" t="s">
        <v>62</v>
      </c>
      <c r="G482" s="66" t="s">
        <v>700</v>
      </c>
      <c r="H482" s="68" t="s">
        <v>351</v>
      </c>
      <c r="I482" s="68" t="s">
        <v>354</v>
      </c>
      <c r="J482" s="66" t="s">
        <v>351</v>
      </c>
      <c r="K482" s="69">
        <v>2453953.0220952379</v>
      </c>
    </row>
    <row r="483" spans="1:11" ht="13.2" customHeight="1" x14ac:dyDescent="0.2">
      <c r="A483" s="65" t="str">
        <f>IF(AND(F483='Funding Chart'!$B$12,COUNTIF($C$1:C483,C483)=1),MAX($A$1:A482)+1,"")</f>
        <v/>
      </c>
      <c r="B483" s="66" t="s">
        <v>62</v>
      </c>
      <c r="C483" s="66" t="s">
        <v>35</v>
      </c>
      <c r="D483" s="66" t="s">
        <v>364</v>
      </c>
      <c r="E483" s="66">
        <v>2</v>
      </c>
      <c r="F483" s="66" t="s">
        <v>62</v>
      </c>
      <c r="G483" s="66" t="s">
        <v>700</v>
      </c>
      <c r="H483" s="68" t="s">
        <v>25</v>
      </c>
      <c r="I483" s="68" t="s">
        <v>354</v>
      </c>
      <c r="J483" s="66" t="s">
        <v>25</v>
      </c>
      <c r="K483" s="69">
        <v>19502.037333333334</v>
      </c>
    </row>
    <row r="484" spans="1:11" ht="13.2" customHeight="1" x14ac:dyDescent="0.2">
      <c r="A484" s="65" t="str">
        <f>IF(AND(F484='Funding Chart'!$B$12,COUNTIF($C$1:C484,C484)=1),MAX($A$1:A483)+1,"")</f>
        <v/>
      </c>
      <c r="B484" s="66" t="s">
        <v>62</v>
      </c>
      <c r="C484" s="66" t="s">
        <v>35</v>
      </c>
      <c r="D484" s="66" t="s">
        <v>364</v>
      </c>
      <c r="E484" s="66">
        <v>2</v>
      </c>
      <c r="F484" s="66" t="s">
        <v>62</v>
      </c>
      <c r="G484" s="66" t="s">
        <v>700</v>
      </c>
      <c r="H484" s="68" t="s">
        <v>24</v>
      </c>
      <c r="I484" s="68" t="s">
        <v>354</v>
      </c>
      <c r="J484" s="66" t="s">
        <v>24</v>
      </c>
      <c r="K484" s="69">
        <v>1634774.2161904764</v>
      </c>
    </row>
    <row r="485" spans="1:11" ht="13.2" customHeight="1" x14ac:dyDescent="0.2">
      <c r="A485" s="65" t="str">
        <f>IF(AND(F485='Funding Chart'!$B$12,COUNTIF($C$1:C485,C485)=1),MAX($A$1:A484)+1,"")</f>
        <v/>
      </c>
      <c r="B485" s="66" t="s">
        <v>154</v>
      </c>
      <c r="C485" s="66" t="s">
        <v>35</v>
      </c>
      <c r="D485" s="66" t="s">
        <v>364</v>
      </c>
      <c r="E485" s="66">
        <v>2</v>
      </c>
      <c r="F485" s="66" t="s">
        <v>62</v>
      </c>
      <c r="G485" s="66" t="s">
        <v>700</v>
      </c>
      <c r="H485" s="68" t="s">
        <v>360</v>
      </c>
      <c r="I485" s="68" t="s">
        <v>362</v>
      </c>
      <c r="J485" s="66" t="s">
        <v>360</v>
      </c>
      <c r="K485" s="69">
        <v>663856</v>
      </c>
    </row>
    <row r="486" spans="1:11" ht="13.2" customHeight="1" x14ac:dyDescent="0.2">
      <c r="A486" s="65" t="str">
        <f>IF(AND(F486='Funding Chart'!$B$12,COUNTIF($C$1:C486,C486)=1),MAX($A$1:A485)+1,"")</f>
        <v/>
      </c>
      <c r="B486" s="66" t="s">
        <v>68</v>
      </c>
      <c r="C486" s="70" t="s">
        <v>34</v>
      </c>
      <c r="D486" s="66" t="s">
        <v>364</v>
      </c>
      <c r="E486" s="66">
        <v>2</v>
      </c>
      <c r="F486" s="66" t="s">
        <v>152</v>
      </c>
      <c r="G486" s="66" t="s">
        <v>674</v>
      </c>
      <c r="H486" s="68" t="s">
        <v>153</v>
      </c>
      <c r="I486" s="68" t="s">
        <v>362</v>
      </c>
      <c r="J486" s="66" t="s">
        <v>349</v>
      </c>
      <c r="K486" s="69">
        <v>138754</v>
      </c>
    </row>
    <row r="487" spans="1:11" ht="13.2" customHeight="1" x14ac:dyDescent="0.2">
      <c r="A487" s="65" t="str">
        <f>IF(AND(F487='Funding Chart'!$B$12,COUNTIF($C$1:C487,C487)=1),MAX($A$1:A486)+1,"")</f>
        <v/>
      </c>
      <c r="B487" s="66" t="s">
        <v>68</v>
      </c>
      <c r="C487" s="70" t="s">
        <v>34</v>
      </c>
      <c r="D487" s="66" t="s">
        <v>364</v>
      </c>
      <c r="E487" s="66">
        <v>2</v>
      </c>
      <c r="F487" s="66" t="s">
        <v>152</v>
      </c>
      <c r="G487" s="66" t="s">
        <v>674</v>
      </c>
      <c r="H487" s="68" t="s">
        <v>357</v>
      </c>
      <c r="I487" s="68" t="s">
        <v>358</v>
      </c>
      <c r="J487" s="66" t="s">
        <v>357</v>
      </c>
      <c r="K487" s="69">
        <v>352407</v>
      </c>
    </row>
    <row r="488" spans="1:11" ht="13.2" customHeight="1" x14ac:dyDescent="0.2">
      <c r="A488" s="65" t="str">
        <f>IF(AND(F488='Funding Chart'!$B$12,COUNTIF($C$1:C488,C488)=1),MAX($A$1:A487)+1,"")</f>
        <v/>
      </c>
      <c r="B488" s="66" t="s">
        <v>68</v>
      </c>
      <c r="C488" s="70" t="s">
        <v>34</v>
      </c>
      <c r="D488" s="66" t="s">
        <v>364</v>
      </c>
      <c r="E488" s="66">
        <v>2</v>
      </c>
      <c r="F488" s="66" t="s">
        <v>152</v>
      </c>
      <c r="G488" s="66" t="s">
        <v>674</v>
      </c>
      <c r="H488" s="68" t="s">
        <v>80</v>
      </c>
      <c r="I488" s="68" t="s">
        <v>362</v>
      </c>
      <c r="J488" s="66" t="s">
        <v>80</v>
      </c>
      <c r="K488" s="69">
        <v>34125</v>
      </c>
    </row>
    <row r="489" spans="1:11" ht="13.2" customHeight="1" x14ac:dyDescent="0.2">
      <c r="A489" s="65" t="str">
        <f>IF(AND(F489='Funding Chart'!$B$12,COUNTIF($C$1:C489,C489)=1),MAX($A$1:A488)+1,"")</f>
        <v/>
      </c>
      <c r="B489" s="66" t="s">
        <v>68</v>
      </c>
      <c r="C489" s="70" t="s">
        <v>34</v>
      </c>
      <c r="D489" s="66" t="s">
        <v>364</v>
      </c>
      <c r="E489" s="66">
        <v>2</v>
      </c>
      <c r="F489" s="66" t="s">
        <v>152</v>
      </c>
      <c r="G489" s="66" t="s">
        <v>674</v>
      </c>
      <c r="H489" s="68" t="s">
        <v>355</v>
      </c>
      <c r="I489" s="68" t="s">
        <v>354</v>
      </c>
      <c r="J489" s="66" t="s">
        <v>355</v>
      </c>
      <c r="K489" s="69">
        <v>3529.2857142857147</v>
      </c>
    </row>
    <row r="490" spans="1:11" ht="13.2" customHeight="1" x14ac:dyDescent="0.2">
      <c r="A490" s="65" t="str">
        <f>IF(AND(F490='Funding Chart'!$B$12,COUNTIF($C$1:C490,C490)=1),MAX($A$1:A489)+1,"")</f>
        <v/>
      </c>
      <c r="B490" s="66" t="s">
        <v>68</v>
      </c>
      <c r="C490" s="70" t="s">
        <v>34</v>
      </c>
      <c r="D490" s="66" t="s">
        <v>364</v>
      </c>
      <c r="E490" s="66">
        <v>2</v>
      </c>
      <c r="F490" s="66" t="s">
        <v>152</v>
      </c>
      <c r="G490" s="66" t="s">
        <v>674</v>
      </c>
      <c r="H490" s="68" t="s">
        <v>351</v>
      </c>
      <c r="I490" s="68" t="s">
        <v>354</v>
      </c>
      <c r="J490" s="66" t="s">
        <v>351</v>
      </c>
      <c r="K490" s="69">
        <v>4570725.6441904781</v>
      </c>
    </row>
    <row r="491" spans="1:11" ht="13.2" customHeight="1" x14ac:dyDescent="0.2">
      <c r="A491" s="65" t="str">
        <f>IF(AND(F491='Funding Chart'!$B$12,COUNTIF($C$1:C491,C491)=1),MAX($A$1:A490)+1,"")</f>
        <v/>
      </c>
      <c r="B491" s="66" t="s">
        <v>68</v>
      </c>
      <c r="C491" s="70" t="s">
        <v>34</v>
      </c>
      <c r="D491" s="66" t="s">
        <v>364</v>
      </c>
      <c r="E491" s="66">
        <v>2</v>
      </c>
      <c r="F491" s="66" t="s">
        <v>152</v>
      </c>
      <c r="G491" s="66" t="s">
        <v>674</v>
      </c>
      <c r="H491" s="68" t="s">
        <v>25</v>
      </c>
      <c r="I491" s="68" t="s">
        <v>354</v>
      </c>
      <c r="J491" s="66" t="s">
        <v>25</v>
      </c>
      <c r="K491" s="69">
        <v>28774.768000000004</v>
      </c>
    </row>
    <row r="492" spans="1:11" ht="13.2" customHeight="1" x14ac:dyDescent="0.2">
      <c r="A492" s="65" t="str">
        <f>IF(AND(F492='Funding Chart'!$B$12,COUNTIF($C$1:C492,C492)=1),MAX($A$1:A491)+1,"")</f>
        <v/>
      </c>
      <c r="B492" s="66" t="s">
        <v>68</v>
      </c>
      <c r="C492" s="70" t="s">
        <v>34</v>
      </c>
      <c r="D492" s="66" t="s">
        <v>364</v>
      </c>
      <c r="E492" s="66">
        <v>2</v>
      </c>
      <c r="F492" s="66" t="s">
        <v>152</v>
      </c>
      <c r="G492" s="66" t="s">
        <v>674</v>
      </c>
      <c r="H492" s="68" t="s">
        <v>24</v>
      </c>
      <c r="I492" s="68" t="s">
        <v>354</v>
      </c>
      <c r="J492" s="66" t="s">
        <v>24</v>
      </c>
      <c r="K492" s="69">
        <v>524653.60095238092</v>
      </c>
    </row>
    <row r="493" spans="1:11" ht="13.2" customHeight="1" x14ac:dyDescent="0.2">
      <c r="A493" s="65" t="str">
        <f>IF(AND(F493='Funding Chart'!$B$12,COUNTIF($C$1:C493,C493)=1),MAX($A$1:A492)+1,"")</f>
        <v/>
      </c>
      <c r="B493" s="66" t="s">
        <v>150</v>
      </c>
      <c r="C493" s="70" t="s">
        <v>34</v>
      </c>
      <c r="D493" s="66" t="s">
        <v>364</v>
      </c>
      <c r="E493" s="66">
        <v>2</v>
      </c>
      <c r="F493" s="66" t="s">
        <v>152</v>
      </c>
      <c r="G493" s="66" t="s">
        <v>674</v>
      </c>
      <c r="H493" s="68" t="s">
        <v>360</v>
      </c>
      <c r="I493" s="68" t="s">
        <v>362</v>
      </c>
      <c r="J493" s="66" t="s">
        <v>360</v>
      </c>
      <c r="K493" s="69">
        <v>352143</v>
      </c>
    </row>
    <row r="494" spans="1:11" ht="13.2" customHeight="1" x14ac:dyDescent="0.2">
      <c r="A494" s="65" t="str">
        <f>IF(AND(F494='Funding Chart'!$B$12,COUNTIF($C$1:C494,C494)=1),MAX($A$1:A493)+1,"")</f>
        <v/>
      </c>
      <c r="B494" s="66" t="s">
        <v>68</v>
      </c>
      <c r="C494" s="66" t="s">
        <v>33</v>
      </c>
      <c r="D494" s="66" t="s">
        <v>364</v>
      </c>
      <c r="E494" s="66">
        <v>2</v>
      </c>
      <c r="F494" s="66" t="s">
        <v>149</v>
      </c>
      <c r="G494" s="66" t="s">
        <v>702</v>
      </c>
      <c r="H494" s="68" t="s">
        <v>359</v>
      </c>
      <c r="I494" s="68" t="s">
        <v>362</v>
      </c>
      <c r="J494" s="66" t="s">
        <v>359</v>
      </c>
      <c r="K494" s="69">
        <v>246655</v>
      </c>
    </row>
    <row r="495" spans="1:11" ht="13.2" customHeight="1" x14ac:dyDescent="0.2">
      <c r="A495" s="65" t="str">
        <f>IF(AND(F495='Funding Chart'!$B$12,COUNTIF($C$1:C495,C495)=1),MAX($A$1:A494)+1,"")</f>
        <v/>
      </c>
      <c r="B495" s="66" t="s">
        <v>68</v>
      </c>
      <c r="C495" s="66" t="s">
        <v>33</v>
      </c>
      <c r="D495" s="66" t="s">
        <v>364</v>
      </c>
      <c r="E495" s="66">
        <v>2</v>
      </c>
      <c r="F495" s="66" t="s">
        <v>149</v>
      </c>
      <c r="G495" s="66" t="s">
        <v>702</v>
      </c>
      <c r="H495" s="68" t="s">
        <v>151</v>
      </c>
      <c r="I495" s="68" t="s">
        <v>362</v>
      </c>
      <c r="J495" s="66" t="s">
        <v>349</v>
      </c>
      <c r="K495" s="69">
        <v>356040</v>
      </c>
    </row>
    <row r="496" spans="1:11" ht="13.2" customHeight="1" x14ac:dyDescent="0.2">
      <c r="A496" s="65" t="str">
        <f>IF(AND(F496='Funding Chart'!$B$12,COUNTIF($C$1:C496,C496)=1),MAX($A$1:A495)+1,"")</f>
        <v/>
      </c>
      <c r="B496" s="66" t="s">
        <v>68</v>
      </c>
      <c r="C496" s="66" t="s">
        <v>33</v>
      </c>
      <c r="D496" s="66" t="s">
        <v>364</v>
      </c>
      <c r="E496" s="66">
        <v>2</v>
      </c>
      <c r="F496" s="66" t="s">
        <v>149</v>
      </c>
      <c r="G496" s="66" t="s">
        <v>702</v>
      </c>
      <c r="H496" s="68" t="s">
        <v>357</v>
      </c>
      <c r="I496" s="68" t="s">
        <v>358</v>
      </c>
      <c r="J496" s="66" t="s">
        <v>357</v>
      </c>
      <c r="K496" s="69">
        <v>366345</v>
      </c>
    </row>
    <row r="497" spans="1:11" ht="13.2" customHeight="1" x14ac:dyDescent="0.2">
      <c r="A497" s="65" t="str">
        <f>IF(AND(F497='Funding Chart'!$B$12,COUNTIF($C$1:C497,C497)=1),MAX($A$1:A496)+1,"")</f>
        <v/>
      </c>
      <c r="B497" s="66" t="s">
        <v>68</v>
      </c>
      <c r="C497" s="66" t="s">
        <v>33</v>
      </c>
      <c r="D497" s="66" t="s">
        <v>364</v>
      </c>
      <c r="E497" s="66">
        <v>2</v>
      </c>
      <c r="F497" s="66" t="s">
        <v>149</v>
      </c>
      <c r="G497" s="66" t="s">
        <v>702</v>
      </c>
      <c r="H497" s="68" t="s">
        <v>80</v>
      </c>
      <c r="I497" s="68" t="s">
        <v>362</v>
      </c>
      <c r="J497" s="66" t="s">
        <v>80</v>
      </c>
      <c r="K497" s="69">
        <v>44140</v>
      </c>
    </row>
    <row r="498" spans="1:11" ht="13.2" customHeight="1" x14ac:dyDescent="0.2">
      <c r="A498" s="65" t="str">
        <f>IF(AND(F498='Funding Chart'!$B$12,COUNTIF($C$1:C498,C498)=1),MAX($A$1:A497)+1,"")</f>
        <v/>
      </c>
      <c r="B498" s="66" t="s">
        <v>68</v>
      </c>
      <c r="C498" s="66" t="s">
        <v>33</v>
      </c>
      <c r="D498" s="66" t="s">
        <v>364</v>
      </c>
      <c r="E498" s="66">
        <v>2</v>
      </c>
      <c r="F498" s="66" t="s">
        <v>149</v>
      </c>
      <c r="G498" s="66" t="s">
        <v>702</v>
      </c>
      <c r="H498" s="68" t="s">
        <v>355</v>
      </c>
      <c r="I498" s="68" t="s">
        <v>354</v>
      </c>
      <c r="J498" s="66" t="s">
        <v>355</v>
      </c>
      <c r="K498" s="69">
        <v>982.97142857142853</v>
      </c>
    </row>
    <row r="499" spans="1:11" ht="13.2" customHeight="1" x14ac:dyDescent="0.2">
      <c r="A499" s="65" t="str">
        <f>IF(AND(F499='Funding Chart'!$B$12,COUNTIF($C$1:C499,C499)=1),MAX($A$1:A498)+1,"")</f>
        <v/>
      </c>
      <c r="B499" s="66" t="s">
        <v>68</v>
      </c>
      <c r="C499" s="66" t="s">
        <v>33</v>
      </c>
      <c r="D499" s="66" t="s">
        <v>364</v>
      </c>
      <c r="E499" s="66">
        <v>2</v>
      </c>
      <c r="F499" s="66" t="s">
        <v>149</v>
      </c>
      <c r="G499" s="66" t="s">
        <v>702</v>
      </c>
      <c r="H499" s="68" t="s">
        <v>351</v>
      </c>
      <c r="I499" s="68" t="s">
        <v>354</v>
      </c>
      <c r="J499" s="66" t="s">
        <v>351</v>
      </c>
      <c r="K499" s="69">
        <v>9193120.7619047631</v>
      </c>
    </row>
    <row r="500" spans="1:11" ht="13.2" customHeight="1" x14ac:dyDescent="0.2">
      <c r="A500" s="65" t="str">
        <f>IF(AND(F500='Funding Chart'!$B$12,COUNTIF($C$1:C500,C500)=1),MAX($A$1:A499)+1,"")</f>
        <v/>
      </c>
      <c r="B500" s="66" t="s">
        <v>68</v>
      </c>
      <c r="C500" s="66" t="s">
        <v>33</v>
      </c>
      <c r="D500" s="66" t="s">
        <v>364</v>
      </c>
      <c r="E500" s="66">
        <v>2</v>
      </c>
      <c r="F500" s="66" t="s">
        <v>149</v>
      </c>
      <c r="G500" s="66" t="s">
        <v>702</v>
      </c>
      <c r="H500" s="68" t="s">
        <v>25</v>
      </c>
      <c r="I500" s="68" t="s">
        <v>354</v>
      </c>
      <c r="J500" s="66" t="s">
        <v>25</v>
      </c>
      <c r="K500" s="69">
        <v>75440.931428571435</v>
      </c>
    </row>
    <row r="501" spans="1:11" ht="13.2" customHeight="1" x14ac:dyDescent="0.2">
      <c r="A501" s="65" t="str">
        <f>IF(AND(F501='Funding Chart'!$B$12,COUNTIF($C$1:C501,C501)=1),MAX($A$1:A500)+1,"")</f>
        <v/>
      </c>
      <c r="B501" s="66" t="s">
        <v>68</v>
      </c>
      <c r="C501" s="66" t="s">
        <v>33</v>
      </c>
      <c r="D501" s="66" t="s">
        <v>364</v>
      </c>
      <c r="E501" s="66">
        <v>2</v>
      </c>
      <c r="F501" s="66" t="s">
        <v>149</v>
      </c>
      <c r="G501" s="66" t="s">
        <v>702</v>
      </c>
      <c r="H501" s="68" t="s">
        <v>24</v>
      </c>
      <c r="I501" s="68" t="s">
        <v>354</v>
      </c>
      <c r="J501" s="66" t="s">
        <v>24</v>
      </c>
      <c r="K501" s="69">
        <v>1856451.0990476189</v>
      </c>
    </row>
    <row r="502" spans="1:11" ht="13.2" customHeight="1" x14ac:dyDescent="0.2">
      <c r="A502" s="65" t="str">
        <f>IF(AND(F502='Funding Chart'!$B$12,COUNTIF($C$1:C502,C502)=1),MAX($A$1:A501)+1,"")</f>
        <v/>
      </c>
      <c r="B502" s="66" t="s">
        <v>150</v>
      </c>
      <c r="C502" s="66" t="s">
        <v>33</v>
      </c>
      <c r="D502" s="66" t="s">
        <v>364</v>
      </c>
      <c r="E502" s="66">
        <v>2</v>
      </c>
      <c r="F502" s="66" t="s">
        <v>149</v>
      </c>
      <c r="G502" s="66" t="s">
        <v>702</v>
      </c>
      <c r="H502" s="68" t="s">
        <v>360</v>
      </c>
      <c r="I502" s="68" t="s">
        <v>362</v>
      </c>
      <c r="J502" s="66" t="s">
        <v>360</v>
      </c>
      <c r="K502" s="69">
        <v>596851</v>
      </c>
    </row>
    <row r="503" spans="1:11" ht="13.2" customHeight="1" x14ac:dyDescent="0.2">
      <c r="A503" s="65" t="str">
        <f>IF(AND(F503='Funding Chart'!$B$12,COUNTIF($C$1:C503,C503)=1),MAX($A$1:A502)+1,"")</f>
        <v/>
      </c>
      <c r="B503" s="66" t="s">
        <v>60</v>
      </c>
      <c r="C503" s="70" t="s">
        <v>32</v>
      </c>
      <c r="D503" s="66" t="s">
        <v>364</v>
      </c>
      <c r="E503" s="66">
        <v>2</v>
      </c>
      <c r="F503" s="66" t="s">
        <v>146</v>
      </c>
      <c r="G503" s="66" t="s">
        <v>703</v>
      </c>
      <c r="H503" s="68" t="s">
        <v>148</v>
      </c>
      <c r="I503" s="68" t="s">
        <v>362</v>
      </c>
      <c r="J503" s="66" t="s">
        <v>349</v>
      </c>
      <c r="K503" s="69">
        <v>116692</v>
      </c>
    </row>
    <row r="504" spans="1:11" ht="13.2" customHeight="1" x14ac:dyDescent="0.2">
      <c r="A504" s="65" t="str">
        <f>IF(AND(F504='Funding Chart'!$B$12,COUNTIF($C$1:C504,C504)=1),MAX($A$1:A503)+1,"")</f>
        <v/>
      </c>
      <c r="B504" s="66" t="s">
        <v>60</v>
      </c>
      <c r="C504" s="70" t="s">
        <v>32</v>
      </c>
      <c r="D504" s="66" t="s">
        <v>364</v>
      </c>
      <c r="E504" s="66">
        <v>2</v>
      </c>
      <c r="F504" s="66" t="s">
        <v>146</v>
      </c>
      <c r="G504" s="66" t="s">
        <v>703</v>
      </c>
      <c r="H504" s="68" t="s">
        <v>357</v>
      </c>
      <c r="I504" s="68" t="s">
        <v>358</v>
      </c>
      <c r="J504" s="66" t="s">
        <v>357</v>
      </c>
      <c r="K504" s="69">
        <v>446699</v>
      </c>
    </row>
    <row r="505" spans="1:11" ht="11.4" x14ac:dyDescent="0.2">
      <c r="A505" s="65" t="str">
        <f>IF(AND(F505='Funding Chart'!$B$12,COUNTIF($C$1:C505,C505)=1),MAX($A$1:A504)+1,"")</f>
        <v/>
      </c>
      <c r="B505" s="66" t="s">
        <v>60</v>
      </c>
      <c r="C505" s="70" t="s">
        <v>32</v>
      </c>
      <c r="D505" s="66" t="s">
        <v>364</v>
      </c>
      <c r="E505" s="66">
        <v>2</v>
      </c>
      <c r="F505" s="66" t="s">
        <v>146</v>
      </c>
      <c r="G505" s="66" t="s">
        <v>703</v>
      </c>
      <c r="H505" s="68" t="s">
        <v>80</v>
      </c>
      <c r="I505" s="68" t="s">
        <v>362</v>
      </c>
      <c r="J505" s="66" t="s">
        <v>80</v>
      </c>
      <c r="K505" s="69">
        <v>22262</v>
      </c>
    </row>
    <row r="506" spans="1:11" ht="11.4" x14ac:dyDescent="0.2">
      <c r="A506" s="65" t="str">
        <f>IF(AND(F506='Funding Chart'!$B$12,COUNTIF($C$1:C506,C506)=1),MAX($A$1:A505)+1,"")</f>
        <v/>
      </c>
      <c r="B506" s="66" t="s">
        <v>60</v>
      </c>
      <c r="C506" s="70" t="s">
        <v>32</v>
      </c>
      <c r="D506" s="66" t="s">
        <v>364</v>
      </c>
      <c r="E506" s="66">
        <v>2</v>
      </c>
      <c r="F506" s="66" t="s">
        <v>146</v>
      </c>
      <c r="G506" s="66" t="s">
        <v>703</v>
      </c>
      <c r="H506" s="68" t="s">
        <v>355</v>
      </c>
      <c r="I506" s="68" t="s">
        <v>354</v>
      </c>
      <c r="J506" s="66" t="s">
        <v>355</v>
      </c>
      <c r="K506" s="69">
        <v>61427.87142857143</v>
      </c>
    </row>
    <row r="507" spans="1:11" ht="13.2" customHeight="1" x14ac:dyDescent="0.2">
      <c r="A507" s="65" t="str">
        <f>IF(AND(F507='Funding Chart'!$B$12,COUNTIF($C$1:C507,C507)=1),MAX($A$1:A506)+1,"")</f>
        <v/>
      </c>
      <c r="B507" s="66" t="s">
        <v>60</v>
      </c>
      <c r="C507" s="70" t="s">
        <v>32</v>
      </c>
      <c r="D507" s="66" t="s">
        <v>364</v>
      </c>
      <c r="E507" s="66">
        <v>2</v>
      </c>
      <c r="F507" s="66" t="s">
        <v>146</v>
      </c>
      <c r="G507" s="66" t="s">
        <v>703</v>
      </c>
      <c r="H507" s="68" t="s">
        <v>351</v>
      </c>
      <c r="I507" s="68" t="s">
        <v>354</v>
      </c>
      <c r="J507" s="66" t="s">
        <v>351</v>
      </c>
      <c r="K507" s="69">
        <v>1670055.1506666671</v>
      </c>
    </row>
    <row r="508" spans="1:11" ht="11.4" x14ac:dyDescent="0.2">
      <c r="A508" s="65" t="str">
        <f>IF(AND(F508='Funding Chart'!$B$12,COUNTIF($C$1:C508,C508)=1),MAX($A$1:A507)+1,"")</f>
        <v/>
      </c>
      <c r="B508" s="66" t="s">
        <v>60</v>
      </c>
      <c r="C508" s="70" t="s">
        <v>32</v>
      </c>
      <c r="D508" s="66" t="s">
        <v>364</v>
      </c>
      <c r="E508" s="66">
        <v>2</v>
      </c>
      <c r="F508" s="66" t="s">
        <v>146</v>
      </c>
      <c r="G508" s="66" t="s">
        <v>703</v>
      </c>
      <c r="H508" s="68" t="s">
        <v>25</v>
      </c>
      <c r="I508" s="68" t="s">
        <v>354</v>
      </c>
      <c r="J508" s="66" t="s">
        <v>25</v>
      </c>
      <c r="K508" s="69">
        <v>115058.99199999995</v>
      </c>
    </row>
    <row r="509" spans="1:11" ht="13.2" customHeight="1" x14ac:dyDescent="0.2">
      <c r="A509" s="65" t="str">
        <f>IF(AND(F509='Funding Chart'!$B$12,COUNTIF($C$1:C509,C509)=1),MAX($A$1:A508)+1,"")</f>
        <v/>
      </c>
      <c r="B509" s="66" t="s">
        <v>60</v>
      </c>
      <c r="C509" s="70" t="s">
        <v>32</v>
      </c>
      <c r="D509" s="66" t="s">
        <v>364</v>
      </c>
      <c r="E509" s="66">
        <v>2</v>
      </c>
      <c r="F509" s="66" t="s">
        <v>146</v>
      </c>
      <c r="G509" s="66" t="s">
        <v>703</v>
      </c>
      <c r="H509" s="68" t="s">
        <v>24</v>
      </c>
      <c r="I509" s="68" t="s">
        <v>354</v>
      </c>
      <c r="J509" s="66" t="s">
        <v>24</v>
      </c>
      <c r="K509" s="69">
        <v>470574.61904761917</v>
      </c>
    </row>
    <row r="510" spans="1:11" ht="13.2" customHeight="1" x14ac:dyDescent="0.2">
      <c r="A510" s="65" t="str">
        <f>IF(AND(F510='Funding Chart'!$B$12,COUNTIF($C$1:C510,C510)=1),MAX($A$1:A509)+1,"")</f>
        <v/>
      </c>
      <c r="B510" s="66" t="s">
        <v>147</v>
      </c>
      <c r="C510" s="70" t="s">
        <v>32</v>
      </c>
      <c r="D510" s="66" t="s">
        <v>364</v>
      </c>
      <c r="E510" s="66">
        <v>2</v>
      </c>
      <c r="F510" s="66" t="s">
        <v>146</v>
      </c>
      <c r="G510" s="66" t="s">
        <v>703</v>
      </c>
      <c r="H510" s="68" t="s">
        <v>360</v>
      </c>
      <c r="I510" s="68" t="s">
        <v>362</v>
      </c>
      <c r="J510" s="66" t="s">
        <v>360</v>
      </c>
      <c r="K510" s="69">
        <v>387701</v>
      </c>
    </row>
    <row r="511" spans="1:11" ht="11.4" x14ac:dyDescent="0.2">
      <c r="A511" s="65" t="str">
        <f>IF(AND(F511='Funding Chart'!$B$12,COUNTIF($C$1:C511,C511)=1),MAX($A$1:A510)+1,"")</f>
        <v/>
      </c>
      <c r="B511" s="66" t="s">
        <v>145</v>
      </c>
      <c r="C511" s="70" t="s">
        <v>142</v>
      </c>
      <c r="D511" s="66" t="s">
        <v>364</v>
      </c>
      <c r="E511" s="66">
        <v>2</v>
      </c>
      <c r="F511" s="66" t="s">
        <v>666</v>
      </c>
      <c r="G511" s="66" t="s">
        <v>704</v>
      </c>
      <c r="H511" s="68" t="s">
        <v>351</v>
      </c>
      <c r="I511" s="68" t="s">
        <v>354</v>
      </c>
      <c r="J511" s="66" t="s">
        <v>351</v>
      </c>
      <c r="K511" s="69">
        <v>686182.0118095238</v>
      </c>
    </row>
    <row r="512" spans="1:11" ht="13.2" customHeight="1" x14ac:dyDescent="0.2">
      <c r="A512" s="65" t="str">
        <f>IF(AND(F512='Funding Chart'!$B$12,COUNTIF($C$1:C512,C512)=1),MAX($A$1:A511)+1,"")</f>
        <v/>
      </c>
      <c r="B512" s="66" t="s">
        <v>145</v>
      </c>
      <c r="C512" s="70" t="s">
        <v>142</v>
      </c>
      <c r="D512" s="66" t="s">
        <v>364</v>
      </c>
      <c r="E512" s="66">
        <v>2</v>
      </c>
      <c r="F512" s="66" t="s">
        <v>666</v>
      </c>
      <c r="G512" s="66" t="s">
        <v>704</v>
      </c>
      <c r="H512" s="68" t="s">
        <v>25</v>
      </c>
      <c r="I512" s="68" t="s">
        <v>354</v>
      </c>
      <c r="J512" s="66" t="s">
        <v>25</v>
      </c>
      <c r="K512" s="69">
        <v>27895.679999999997</v>
      </c>
    </row>
    <row r="513" spans="1:11" ht="13.2" customHeight="1" x14ac:dyDescent="0.2">
      <c r="A513" s="65" t="str">
        <f>IF(AND(F513='Funding Chart'!$B$12,COUNTIF($C$1:C513,C513)=1),MAX($A$1:A512)+1,"")</f>
        <v/>
      </c>
      <c r="B513" s="66" t="s">
        <v>145</v>
      </c>
      <c r="C513" s="70" t="s">
        <v>142</v>
      </c>
      <c r="D513" s="66" t="s">
        <v>364</v>
      </c>
      <c r="E513" s="66">
        <v>2</v>
      </c>
      <c r="F513" s="66" t="s">
        <v>666</v>
      </c>
      <c r="G513" s="66" t="s">
        <v>704</v>
      </c>
      <c r="H513" s="68" t="s">
        <v>24</v>
      </c>
      <c r="I513" s="68" t="s">
        <v>354</v>
      </c>
      <c r="J513" s="66" t="s">
        <v>24</v>
      </c>
      <c r="K513" s="69">
        <v>134362.236</v>
      </c>
    </row>
    <row r="514" spans="1:11" ht="13.2" customHeight="1" x14ac:dyDescent="0.2">
      <c r="A514" s="65" t="str">
        <f>IF(AND(F514='Funding Chart'!$B$12,COUNTIF($C$1:C514,C514)=1),MAX($A$1:A513)+1,"")</f>
        <v/>
      </c>
      <c r="B514" s="66" t="s">
        <v>145</v>
      </c>
      <c r="C514" s="70" t="s">
        <v>142</v>
      </c>
      <c r="D514" s="66" t="s">
        <v>364</v>
      </c>
      <c r="E514" s="66">
        <v>2</v>
      </c>
      <c r="F514" s="66" t="s">
        <v>666</v>
      </c>
      <c r="G514" s="66" t="s">
        <v>704</v>
      </c>
      <c r="H514" s="68" t="s">
        <v>144</v>
      </c>
      <c r="I514" s="68" t="s">
        <v>362</v>
      </c>
      <c r="J514" s="66" t="s">
        <v>349</v>
      </c>
      <c r="K514" s="69">
        <v>90000</v>
      </c>
    </row>
    <row r="515" spans="1:11" ht="13.2" customHeight="1" x14ac:dyDescent="0.2">
      <c r="A515" s="65" t="str">
        <f>IF(AND(F515='Funding Chart'!$B$12,COUNTIF($C$1:C515,C515)=1),MAX($A$1:A514)+1,"")</f>
        <v/>
      </c>
      <c r="B515" s="66" t="s">
        <v>145</v>
      </c>
      <c r="C515" s="70" t="s">
        <v>142</v>
      </c>
      <c r="D515" s="66" t="s">
        <v>364</v>
      </c>
      <c r="E515" s="66">
        <v>2</v>
      </c>
      <c r="F515" s="66" t="s">
        <v>666</v>
      </c>
      <c r="G515" s="66" t="s">
        <v>704</v>
      </c>
      <c r="H515" s="68" t="s">
        <v>357</v>
      </c>
      <c r="I515" s="68" t="s">
        <v>358</v>
      </c>
      <c r="J515" s="66" t="s">
        <v>357</v>
      </c>
      <c r="K515" s="69">
        <v>420064</v>
      </c>
    </row>
    <row r="516" spans="1:11" ht="13.2" customHeight="1" x14ac:dyDescent="0.2">
      <c r="A516" s="65" t="str">
        <f>IF(AND(F516='Funding Chart'!$B$12,COUNTIF($C$1:C516,C516)=1),MAX($A$1:A515)+1,"")</f>
        <v/>
      </c>
      <c r="B516" s="66" t="s">
        <v>143</v>
      </c>
      <c r="C516" s="70" t="s">
        <v>142</v>
      </c>
      <c r="D516" s="66" t="s">
        <v>364</v>
      </c>
      <c r="E516" s="66">
        <v>2</v>
      </c>
      <c r="F516" s="66" t="s">
        <v>666</v>
      </c>
      <c r="G516" s="66" t="s">
        <v>704</v>
      </c>
      <c r="H516" s="68" t="s">
        <v>360</v>
      </c>
      <c r="I516" s="68" t="s">
        <v>362</v>
      </c>
      <c r="J516" s="66" t="s">
        <v>360</v>
      </c>
      <c r="K516" s="69">
        <v>306636</v>
      </c>
    </row>
    <row r="517" spans="1:11" ht="13.2" customHeight="1" x14ac:dyDescent="0.2">
      <c r="A517" s="65" t="str">
        <f>IF(AND(F517='Funding Chart'!$B$12,COUNTIF($C$1:C517,C517)=1),MAX($A$1:A516)+1,"")</f>
        <v/>
      </c>
      <c r="B517" s="66" t="s">
        <v>138</v>
      </c>
      <c r="C517" s="70" t="s">
        <v>134</v>
      </c>
      <c r="D517" s="66" t="s">
        <v>364</v>
      </c>
      <c r="E517" s="66">
        <v>2</v>
      </c>
      <c r="F517" s="66" t="s">
        <v>135</v>
      </c>
      <c r="G517" s="66" t="s">
        <v>705</v>
      </c>
      <c r="H517" s="68" t="s">
        <v>355</v>
      </c>
      <c r="I517" s="68" t="s">
        <v>354</v>
      </c>
      <c r="J517" s="66" t="s">
        <v>355</v>
      </c>
      <c r="K517" s="69">
        <v>9594.4285714285706</v>
      </c>
    </row>
    <row r="518" spans="1:11" ht="13.2" customHeight="1" x14ac:dyDescent="0.2">
      <c r="A518" s="65" t="str">
        <f>IF(AND(F518='Funding Chart'!$B$12,COUNTIF($C$1:C518,C518)=1),MAX($A$1:A517)+1,"")</f>
        <v/>
      </c>
      <c r="B518" s="66" t="s">
        <v>138</v>
      </c>
      <c r="C518" s="70" t="s">
        <v>134</v>
      </c>
      <c r="D518" s="66" t="s">
        <v>364</v>
      </c>
      <c r="E518" s="66">
        <v>2</v>
      </c>
      <c r="F518" s="66" t="s">
        <v>135</v>
      </c>
      <c r="G518" s="66" t="s">
        <v>705</v>
      </c>
      <c r="H518" s="68" t="s">
        <v>351</v>
      </c>
      <c r="I518" s="68" t="s">
        <v>354</v>
      </c>
      <c r="J518" s="66" t="s">
        <v>351</v>
      </c>
      <c r="K518" s="69">
        <v>1696748.5013333336</v>
      </c>
    </row>
    <row r="519" spans="1:11" ht="13.2" customHeight="1" x14ac:dyDescent="0.2">
      <c r="A519" s="65" t="str">
        <f>IF(AND(F519='Funding Chart'!$B$12,COUNTIF($C$1:C519,C519)=1),MAX($A$1:A518)+1,"")</f>
        <v/>
      </c>
      <c r="B519" s="66" t="s">
        <v>138</v>
      </c>
      <c r="C519" s="70" t="s">
        <v>134</v>
      </c>
      <c r="D519" s="66" t="s">
        <v>364</v>
      </c>
      <c r="E519" s="66">
        <v>2</v>
      </c>
      <c r="F519" s="66" t="s">
        <v>135</v>
      </c>
      <c r="G519" s="66" t="s">
        <v>705</v>
      </c>
      <c r="H519" s="68" t="s">
        <v>25</v>
      </c>
      <c r="I519" s="68" t="s">
        <v>354</v>
      </c>
      <c r="J519" s="66" t="s">
        <v>25</v>
      </c>
      <c r="K519" s="69">
        <v>15310.560000000001</v>
      </c>
    </row>
    <row r="520" spans="1:11" ht="13.2" customHeight="1" x14ac:dyDescent="0.2">
      <c r="A520" s="65" t="str">
        <f>IF(AND(F520='Funding Chart'!$B$12,COUNTIF($C$1:C520,C520)=1),MAX($A$1:A519)+1,"")</f>
        <v/>
      </c>
      <c r="B520" s="66" t="s">
        <v>138</v>
      </c>
      <c r="C520" s="70" t="s">
        <v>134</v>
      </c>
      <c r="D520" s="66" t="s">
        <v>364</v>
      </c>
      <c r="E520" s="66">
        <v>2</v>
      </c>
      <c r="F520" s="66" t="s">
        <v>135</v>
      </c>
      <c r="G520" s="66" t="s">
        <v>705</v>
      </c>
      <c r="H520" s="68" t="s">
        <v>24</v>
      </c>
      <c r="I520" s="68" t="s">
        <v>354</v>
      </c>
      <c r="J520" s="66" t="s">
        <v>24</v>
      </c>
      <c r="K520" s="69">
        <v>1059802.4853333337</v>
      </c>
    </row>
    <row r="521" spans="1:11" ht="13.2" customHeight="1" x14ac:dyDescent="0.2">
      <c r="A521" s="65" t="str">
        <f>IF(AND(F521='Funding Chart'!$B$12,COUNTIF($C$1:C521,C521)=1),MAX($A$1:A520)+1,"")</f>
        <v/>
      </c>
      <c r="B521" s="66" t="s">
        <v>138</v>
      </c>
      <c r="C521" s="70" t="s">
        <v>134</v>
      </c>
      <c r="D521" s="66" t="s">
        <v>364</v>
      </c>
      <c r="E521" s="66">
        <v>2</v>
      </c>
      <c r="F521" s="66" t="s">
        <v>135</v>
      </c>
      <c r="G521" s="66" t="s">
        <v>705</v>
      </c>
      <c r="H521" s="68" t="s">
        <v>137</v>
      </c>
      <c r="I521" s="68" t="s">
        <v>362</v>
      </c>
      <c r="J521" s="66" t="s">
        <v>349</v>
      </c>
      <c r="K521" s="69">
        <v>119123</v>
      </c>
    </row>
    <row r="522" spans="1:11" ht="13.2" customHeight="1" x14ac:dyDescent="0.2">
      <c r="A522" s="65" t="str">
        <f>IF(AND(F522='Funding Chart'!$B$12,COUNTIF($C$1:C522,C522)=1),MAX($A$1:A521)+1,"")</f>
        <v/>
      </c>
      <c r="B522" s="66" t="s">
        <v>138</v>
      </c>
      <c r="C522" s="70" t="s">
        <v>134</v>
      </c>
      <c r="D522" s="66" t="s">
        <v>364</v>
      </c>
      <c r="E522" s="66">
        <v>2</v>
      </c>
      <c r="F522" s="66" t="s">
        <v>135</v>
      </c>
      <c r="G522" s="66" t="s">
        <v>705</v>
      </c>
      <c r="H522" s="68" t="s">
        <v>357</v>
      </c>
      <c r="I522" s="68" t="s">
        <v>358</v>
      </c>
      <c r="J522" s="66" t="s">
        <v>357</v>
      </c>
      <c r="K522" s="69">
        <v>364530</v>
      </c>
    </row>
    <row r="523" spans="1:11" ht="13.2" customHeight="1" x14ac:dyDescent="0.2">
      <c r="A523" s="65" t="str">
        <f>IF(AND(F523='Funding Chart'!$B$12,COUNTIF($C$1:C523,C523)=1),MAX($A$1:A522)+1,"")</f>
        <v/>
      </c>
      <c r="B523" s="66" t="s">
        <v>138</v>
      </c>
      <c r="C523" s="70" t="s">
        <v>134</v>
      </c>
      <c r="D523" s="66" t="s">
        <v>364</v>
      </c>
      <c r="E523" s="66">
        <v>2</v>
      </c>
      <c r="F523" s="66" t="s">
        <v>135</v>
      </c>
      <c r="G523" s="66" t="s">
        <v>705</v>
      </c>
      <c r="H523" s="68" t="s">
        <v>80</v>
      </c>
      <c r="I523" s="68" t="s">
        <v>362</v>
      </c>
      <c r="J523" s="66" t="s">
        <v>80</v>
      </c>
      <c r="K523" s="69">
        <v>0</v>
      </c>
    </row>
    <row r="524" spans="1:11" ht="13.2" customHeight="1" x14ac:dyDescent="0.2">
      <c r="A524" s="65" t="str">
        <f>IF(AND(F524='Funding Chart'!$B$12,COUNTIF($C$1:C524,C524)=1),MAX($A$1:A523)+1,"")</f>
        <v/>
      </c>
      <c r="B524" s="66" t="s">
        <v>136</v>
      </c>
      <c r="C524" s="70" t="s">
        <v>134</v>
      </c>
      <c r="D524" s="66" t="s">
        <v>364</v>
      </c>
      <c r="E524" s="66">
        <v>2</v>
      </c>
      <c r="F524" s="66" t="s">
        <v>135</v>
      </c>
      <c r="G524" s="66" t="s">
        <v>705</v>
      </c>
      <c r="H524" s="68" t="s">
        <v>360</v>
      </c>
      <c r="I524" s="68" t="s">
        <v>362</v>
      </c>
      <c r="J524" s="66" t="s">
        <v>360</v>
      </c>
      <c r="K524" s="69">
        <v>467718</v>
      </c>
    </row>
    <row r="525" spans="1:11" ht="13.2" customHeight="1" x14ac:dyDescent="0.2">
      <c r="A525" s="65" t="str">
        <f>IF(AND(F525='Funding Chart'!$B$12,COUNTIF($C$1:C525,C525)=1),MAX($A$1:A524)+1,"")</f>
        <v/>
      </c>
      <c r="B525" s="66" t="s">
        <v>130</v>
      </c>
      <c r="C525" s="70" t="s">
        <v>132</v>
      </c>
      <c r="D525" s="66" t="s">
        <v>364</v>
      </c>
      <c r="E525" s="66">
        <v>2</v>
      </c>
      <c r="F525" s="66" t="s">
        <v>130</v>
      </c>
      <c r="G525" s="66" t="s">
        <v>706</v>
      </c>
      <c r="H525" s="68" t="s">
        <v>133</v>
      </c>
      <c r="I525" s="68" t="s">
        <v>362</v>
      </c>
      <c r="J525" s="66" t="s">
        <v>349</v>
      </c>
      <c r="K525" s="69">
        <v>90000</v>
      </c>
    </row>
    <row r="526" spans="1:11" ht="13.2" customHeight="1" x14ac:dyDescent="0.2">
      <c r="A526" s="65" t="str">
        <f>IF(AND(F526='Funding Chart'!$B$12,COUNTIF($C$1:C526,C526)=1),MAX($A$1:A525)+1,"")</f>
        <v/>
      </c>
      <c r="B526" s="66" t="s">
        <v>130</v>
      </c>
      <c r="C526" s="70" t="s">
        <v>132</v>
      </c>
      <c r="D526" s="66" t="s">
        <v>364</v>
      </c>
      <c r="E526" s="66">
        <v>2</v>
      </c>
      <c r="F526" s="66" t="s">
        <v>130</v>
      </c>
      <c r="G526" s="66" t="s">
        <v>706</v>
      </c>
      <c r="H526" s="68" t="s">
        <v>357</v>
      </c>
      <c r="I526" s="68" t="s">
        <v>358</v>
      </c>
      <c r="J526" s="66" t="s">
        <v>357</v>
      </c>
      <c r="K526" s="69">
        <v>95844</v>
      </c>
    </row>
    <row r="527" spans="1:11" ht="13.2" customHeight="1" x14ac:dyDescent="0.2">
      <c r="A527" s="65" t="str">
        <f>IF(AND(F527='Funding Chart'!$B$12,COUNTIF($C$1:C527,C527)=1),MAX($A$1:A526)+1,"")</f>
        <v/>
      </c>
      <c r="B527" s="66" t="s">
        <v>130</v>
      </c>
      <c r="C527" s="70" t="s">
        <v>132</v>
      </c>
      <c r="D527" s="66" t="s">
        <v>364</v>
      </c>
      <c r="E527" s="66">
        <v>2</v>
      </c>
      <c r="F527" s="66" t="s">
        <v>130</v>
      </c>
      <c r="G527" s="66" t="s">
        <v>706</v>
      </c>
      <c r="H527" s="68" t="s">
        <v>80</v>
      </c>
      <c r="I527" s="68" t="s">
        <v>362</v>
      </c>
      <c r="J527" s="66" t="s">
        <v>80</v>
      </c>
      <c r="K527" s="69">
        <v>0</v>
      </c>
    </row>
    <row r="528" spans="1:11" ht="11.4" x14ac:dyDescent="0.2">
      <c r="A528" s="65" t="str">
        <f>IF(AND(F528='Funding Chart'!$B$12,COUNTIF($C$1:C528,C528)=1),MAX($A$1:A527)+1,"")</f>
        <v/>
      </c>
      <c r="B528" s="66" t="s">
        <v>131</v>
      </c>
      <c r="C528" s="70" t="s">
        <v>132</v>
      </c>
      <c r="D528" s="66" t="s">
        <v>364</v>
      </c>
      <c r="E528" s="66">
        <v>2</v>
      </c>
      <c r="F528" s="66" t="s">
        <v>130</v>
      </c>
      <c r="G528" s="66" t="s">
        <v>706</v>
      </c>
      <c r="H528" s="68" t="s">
        <v>360</v>
      </c>
      <c r="I528" s="68" t="s">
        <v>362</v>
      </c>
      <c r="J528" s="66" t="s">
        <v>360</v>
      </c>
      <c r="K528" s="69">
        <v>130019</v>
      </c>
    </row>
    <row r="529" spans="1:11" ht="13.2" customHeight="1" x14ac:dyDescent="0.2">
      <c r="A529" s="65" t="str">
        <f>IF(AND(F529='Funding Chart'!$B$12,COUNTIF($C$1:C529,C529)=1),MAX($A$1:A528)+1,"")</f>
        <v/>
      </c>
      <c r="B529" s="66" t="s">
        <v>130</v>
      </c>
      <c r="C529" s="70" t="s">
        <v>132</v>
      </c>
      <c r="D529" s="66" t="s">
        <v>364</v>
      </c>
      <c r="E529" s="66">
        <v>2</v>
      </c>
      <c r="F529" s="66" t="s">
        <v>130</v>
      </c>
      <c r="G529" s="66" t="s">
        <v>706</v>
      </c>
      <c r="H529" s="68" t="s">
        <v>351</v>
      </c>
      <c r="I529" s="68" t="s">
        <v>354</v>
      </c>
      <c r="J529" s="66" t="s">
        <v>351</v>
      </c>
      <c r="K529" s="69">
        <v>704729.38666666672</v>
      </c>
    </row>
    <row r="530" spans="1:11" ht="13.2" customHeight="1" x14ac:dyDescent="0.2">
      <c r="A530" s="65" t="str">
        <f>IF(AND(F530='Funding Chart'!$B$12,COUNTIF($C$1:C530,C530)=1),MAX($A$1:A529)+1,"")</f>
        <v/>
      </c>
      <c r="B530" s="66" t="s">
        <v>130</v>
      </c>
      <c r="C530" s="70" t="s">
        <v>132</v>
      </c>
      <c r="D530" s="66" t="s">
        <v>364</v>
      </c>
      <c r="E530" s="66">
        <v>2</v>
      </c>
      <c r="F530" s="66" t="s">
        <v>130</v>
      </c>
      <c r="G530" s="66" t="s">
        <v>706</v>
      </c>
      <c r="H530" s="68" t="s">
        <v>24</v>
      </c>
      <c r="I530" s="68" t="s">
        <v>354</v>
      </c>
      <c r="J530" s="66" t="s">
        <v>24</v>
      </c>
      <c r="K530" s="69">
        <v>925420.54285714275</v>
      </c>
    </row>
    <row r="531" spans="1:11" ht="13.2" customHeight="1" x14ac:dyDescent="0.2">
      <c r="A531" s="65" t="str">
        <f>IF(AND(F531='Funding Chart'!$B$12,COUNTIF($C$1:C531,C531)=1),MAX($A$1:A530)+1,"")</f>
        <v/>
      </c>
      <c r="B531" s="66" t="s">
        <v>126</v>
      </c>
      <c r="C531" s="70" t="s">
        <v>128</v>
      </c>
      <c r="D531" s="66" t="s">
        <v>364</v>
      </c>
      <c r="E531" s="66">
        <v>2</v>
      </c>
      <c r="F531" s="66" t="s">
        <v>126</v>
      </c>
      <c r="G531" s="66" t="s">
        <v>707</v>
      </c>
      <c r="H531" s="68" t="s">
        <v>351</v>
      </c>
      <c r="I531" s="68" t="s">
        <v>354</v>
      </c>
      <c r="J531" s="66" t="s">
        <v>351</v>
      </c>
      <c r="K531" s="69">
        <v>3460687.1146666654</v>
      </c>
    </row>
    <row r="532" spans="1:11" ht="13.2" customHeight="1" x14ac:dyDescent="0.2">
      <c r="A532" s="65" t="str">
        <f>IF(AND(F532='Funding Chart'!$B$12,COUNTIF($C$1:C532,C532)=1),MAX($A$1:A531)+1,"")</f>
        <v/>
      </c>
      <c r="B532" s="66" t="s">
        <v>126</v>
      </c>
      <c r="C532" s="70" t="s">
        <v>128</v>
      </c>
      <c r="D532" s="66" t="s">
        <v>364</v>
      </c>
      <c r="E532" s="66">
        <v>2</v>
      </c>
      <c r="F532" s="66" t="s">
        <v>126</v>
      </c>
      <c r="G532" s="66" t="s">
        <v>707</v>
      </c>
      <c r="H532" s="68" t="s">
        <v>25</v>
      </c>
      <c r="I532" s="68" t="s">
        <v>354</v>
      </c>
      <c r="J532" s="66" t="s">
        <v>25</v>
      </c>
      <c r="K532" s="69">
        <v>53674.245333333347</v>
      </c>
    </row>
    <row r="533" spans="1:11" ht="13.2" customHeight="1" x14ac:dyDescent="0.2">
      <c r="A533" s="65" t="str">
        <f>IF(AND(F533='Funding Chart'!$B$12,COUNTIF($C$1:C533,C533)=1),MAX($A$1:A532)+1,"")</f>
        <v/>
      </c>
      <c r="B533" s="66" t="s">
        <v>126</v>
      </c>
      <c r="C533" s="70" t="s">
        <v>128</v>
      </c>
      <c r="D533" s="66" t="s">
        <v>364</v>
      </c>
      <c r="E533" s="66">
        <v>2</v>
      </c>
      <c r="F533" s="66" t="s">
        <v>126</v>
      </c>
      <c r="G533" s="66" t="s">
        <v>707</v>
      </c>
      <c r="H533" s="68" t="s">
        <v>24</v>
      </c>
      <c r="I533" s="68" t="s">
        <v>354</v>
      </c>
      <c r="J533" s="66" t="s">
        <v>24</v>
      </c>
      <c r="K533" s="69">
        <v>32362.373333333333</v>
      </c>
    </row>
    <row r="534" spans="1:11" ht="13.2" customHeight="1" x14ac:dyDescent="0.2">
      <c r="A534" s="65" t="str">
        <f>IF(AND(F534='Funding Chart'!$B$12,COUNTIF($C$1:C534,C534)=1),MAX($A$1:A533)+1,"")</f>
        <v/>
      </c>
      <c r="B534" s="66" t="s">
        <v>126</v>
      </c>
      <c r="C534" s="70" t="s">
        <v>128</v>
      </c>
      <c r="D534" s="66" t="s">
        <v>364</v>
      </c>
      <c r="E534" s="66">
        <v>2</v>
      </c>
      <c r="F534" s="66" t="s">
        <v>126</v>
      </c>
      <c r="G534" s="66" t="s">
        <v>707</v>
      </c>
      <c r="H534" s="68" t="s">
        <v>129</v>
      </c>
      <c r="I534" s="68" t="s">
        <v>362</v>
      </c>
      <c r="J534" s="66" t="s">
        <v>349</v>
      </c>
      <c r="K534" s="69">
        <v>99644</v>
      </c>
    </row>
    <row r="535" spans="1:11" ht="13.2" customHeight="1" x14ac:dyDescent="0.2">
      <c r="A535" s="65" t="str">
        <f>IF(AND(F535='Funding Chart'!$B$12,COUNTIF($C$1:C535,C535)=1),MAX($A$1:A534)+1,"")</f>
        <v/>
      </c>
      <c r="B535" s="66" t="s">
        <v>126</v>
      </c>
      <c r="C535" s="70" t="s">
        <v>128</v>
      </c>
      <c r="D535" s="66" t="s">
        <v>364</v>
      </c>
      <c r="E535" s="66">
        <v>2</v>
      </c>
      <c r="F535" s="66" t="s">
        <v>126</v>
      </c>
      <c r="G535" s="66" t="s">
        <v>707</v>
      </c>
      <c r="H535" s="68" t="s">
        <v>357</v>
      </c>
      <c r="I535" s="68" t="s">
        <v>358</v>
      </c>
      <c r="J535" s="66" t="s">
        <v>357</v>
      </c>
      <c r="K535" s="69">
        <v>254933</v>
      </c>
    </row>
    <row r="536" spans="1:11" ht="13.2" customHeight="1" x14ac:dyDescent="0.2">
      <c r="A536" s="65" t="str">
        <f>IF(AND(F536='Funding Chart'!$B$12,COUNTIF($C$1:C536,C536)=1),MAX($A$1:A535)+1,"")</f>
        <v/>
      </c>
      <c r="B536" s="66" t="s">
        <v>126</v>
      </c>
      <c r="C536" s="70" t="s">
        <v>128</v>
      </c>
      <c r="D536" s="66" t="s">
        <v>364</v>
      </c>
      <c r="E536" s="66">
        <v>2</v>
      </c>
      <c r="F536" s="66" t="s">
        <v>126</v>
      </c>
      <c r="G536" s="66" t="s">
        <v>707</v>
      </c>
      <c r="H536" s="68" t="s">
        <v>80</v>
      </c>
      <c r="I536" s="68" t="s">
        <v>362</v>
      </c>
      <c r="J536" s="66" t="s">
        <v>80</v>
      </c>
      <c r="K536" s="69">
        <v>0</v>
      </c>
    </row>
    <row r="537" spans="1:11" ht="13.2" customHeight="1" x14ac:dyDescent="0.2">
      <c r="A537" s="65" t="str">
        <f>IF(AND(F537='Funding Chart'!$B$12,COUNTIF($C$1:C537,C537)=1),MAX($A$1:A536)+1,"")</f>
        <v/>
      </c>
      <c r="B537" s="66" t="s">
        <v>127</v>
      </c>
      <c r="C537" s="70" t="s">
        <v>128</v>
      </c>
      <c r="D537" s="66" t="s">
        <v>364</v>
      </c>
      <c r="E537" s="66">
        <v>2</v>
      </c>
      <c r="F537" s="66" t="s">
        <v>126</v>
      </c>
      <c r="G537" s="66" t="s">
        <v>707</v>
      </c>
      <c r="H537" s="68" t="s">
        <v>360</v>
      </c>
      <c r="I537" s="68" t="s">
        <v>362</v>
      </c>
      <c r="J537" s="66" t="s">
        <v>360</v>
      </c>
      <c r="K537" s="69">
        <v>477855</v>
      </c>
    </row>
    <row r="538" spans="1:11" ht="13.2" customHeight="1" x14ac:dyDescent="0.2">
      <c r="A538" s="65" t="str">
        <f>IF(AND(F538='Funding Chart'!$B$12,COUNTIF($C$1:C538,C538)=1),MAX($A$1:A537)+1,"")</f>
        <v/>
      </c>
      <c r="B538" s="66" t="s">
        <v>120</v>
      </c>
      <c r="C538" s="66" t="s">
        <v>122</v>
      </c>
      <c r="D538" s="66" t="s">
        <v>364</v>
      </c>
      <c r="E538" s="66">
        <v>2</v>
      </c>
      <c r="F538" s="66" t="s">
        <v>120</v>
      </c>
      <c r="G538" s="66" t="s">
        <v>708</v>
      </c>
      <c r="H538" s="68" t="s">
        <v>359</v>
      </c>
      <c r="I538" s="68" t="s">
        <v>362</v>
      </c>
      <c r="J538" s="66" t="s">
        <v>359</v>
      </c>
      <c r="K538" s="69">
        <v>316896</v>
      </c>
    </row>
    <row r="539" spans="1:11" ht="13.2" customHeight="1" x14ac:dyDescent="0.2">
      <c r="A539" s="65" t="str">
        <f>IF(AND(F539='Funding Chart'!$B$12,COUNTIF($C$1:C539,C539)=1),MAX($A$1:A538)+1,"")</f>
        <v/>
      </c>
      <c r="B539" s="66" t="s">
        <v>120</v>
      </c>
      <c r="C539" s="66" t="s">
        <v>122</v>
      </c>
      <c r="D539" s="66" t="s">
        <v>364</v>
      </c>
      <c r="E539" s="66">
        <v>2</v>
      </c>
      <c r="F539" s="66" t="s">
        <v>120</v>
      </c>
      <c r="G539" s="66" t="s">
        <v>708</v>
      </c>
      <c r="H539" s="68" t="s">
        <v>355</v>
      </c>
      <c r="I539" s="68" t="s">
        <v>354</v>
      </c>
      <c r="J539" s="66" t="s">
        <v>355</v>
      </c>
      <c r="K539" s="69">
        <v>73476.068571428579</v>
      </c>
    </row>
    <row r="540" spans="1:11" ht="13.2" customHeight="1" x14ac:dyDescent="0.2">
      <c r="A540" s="65" t="str">
        <f>IF(AND(F540='Funding Chart'!$B$12,COUNTIF($C$1:C540,C540)=1),MAX($A$1:A539)+1,"")</f>
        <v/>
      </c>
      <c r="B540" s="66" t="s">
        <v>120</v>
      </c>
      <c r="C540" s="66" t="s">
        <v>122</v>
      </c>
      <c r="D540" s="66" t="s">
        <v>364</v>
      </c>
      <c r="E540" s="66">
        <v>2</v>
      </c>
      <c r="F540" s="66" t="s">
        <v>120</v>
      </c>
      <c r="G540" s="66" t="s">
        <v>708</v>
      </c>
      <c r="H540" s="68" t="s">
        <v>351</v>
      </c>
      <c r="I540" s="68" t="s">
        <v>354</v>
      </c>
      <c r="J540" s="66" t="s">
        <v>351</v>
      </c>
      <c r="K540" s="69">
        <v>2950436.1820952385</v>
      </c>
    </row>
    <row r="541" spans="1:11" ht="13.2" customHeight="1" x14ac:dyDescent="0.2">
      <c r="A541" s="65" t="str">
        <f>IF(AND(F541='Funding Chart'!$B$12,COUNTIF($C$1:C541,C541)=1),MAX($A$1:A540)+1,"")</f>
        <v/>
      </c>
      <c r="B541" s="66" t="s">
        <v>120</v>
      </c>
      <c r="C541" s="66" t="s">
        <v>122</v>
      </c>
      <c r="D541" s="66" t="s">
        <v>364</v>
      </c>
      <c r="E541" s="66">
        <v>2</v>
      </c>
      <c r="F541" s="66" t="s">
        <v>120</v>
      </c>
      <c r="G541" s="66" t="s">
        <v>708</v>
      </c>
      <c r="H541" s="68" t="s">
        <v>25</v>
      </c>
      <c r="I541" s="68" t="s">
        <v>354</v>
      </c>
      <c r="J541" s="66" t="s">
        <v>25</v>
      </c>
      <c r="K541" s="69">
        <v>3235701.9514285708</v>
      </c>
    </row>
    <row r="542" spans="1:11" ht="13.2" customHeight="1" x14ac:dyDescent="0.2">
      <c r="A542" s="65" t="str">
        <f>IF(AND(F542='Funding Chart'!$B$12,COUNTIF($C$1:C542,C542)=1),MAX($A$1:A541)+1,"")</f>
        <v/>
      </c>
      <c r="B542" s="66" t="s">
        <v>120</v>
      </c>
      <c r="C542" s="66" t="s">
        <v>122</v>
      </c>
      <c r="D542" s="66" t="s">
        <v>364</v>
      </c>
      <c r="E542" s="66">
        <v>2</v>
      </c>
      <c r="F542" s="66" t="s">
        <v>120</v>
      </c>
      <c r="G542" s="66" t="s">
        <v>708</v>
      </c>
      <c r="H542" s="68" t="s">
        <v>24</v>
      </c>
      <c r="I542" s="68" t="s">
        <v>354</v>
      </c>
      <c r="J542" s="66" t="s">
        <v>24</v>
      </c>
      <c r="K542" s="69">
        <v>2512609.749904762</v>
      </c>
    </row>
    <row r="543" spans="1:11" ht="13.2" customHeight="1" x14ac:dyDescent="0.2">
      <c r="A543" s="65" t="str">
        <f>IF(AND(F543='Funding Chart'!$B$12,COUNTIF($C$1:C543,C543)=1),MAX($A$1:A542)+1,"")</f>
        <v/>
      </c>
      <c r="B543" s="66" t="s">
        <v>120</v>
      </c>
      <c r="C543" s="66" t="s">
        <v>122</v>
      </c>
      <c r="D543" s="66" t="s">
        <v>364</v>
      </c>
      <c r="E543" s="66">
        <v>2</v>
      </c>
      <c r="F543" s="66" t="s">
        <v>120</v>
      </c>
      <c r="G543" s="66" t="s">
        <v>708</v>
      </c>
      <c r="H543" s="68" t="s">
        <v>124</v>
      </c>
      <c r="I543" s="68" t="s">
        <v>362</v>
      </c>
      <c r="J543" s="66" t="s">
        <v>349</v>
      </c>
      <c r="K543" s="69">
        <v>139291</v>
      </c>
    </row>
    <row r="544" spans="1:11" ht="13.2" customHeight="1" x14ac:dyDescent="0.2">
      <c r="A544" s="65" t="str">
        <f>IF(AND(F544='Funding Chart'!$B$12,COUNTIF($C$1:C544,C544)=1),MAX($A$1:A543)+1,"")</f>
        <v/>
      </c>
      <c r="B544" s="66" t="s">
        <v>120</v>
      </c>
      <c r="C544" s="66" t="s">
        <v>122</v>
      </c>
      <c r="D544" s="66" t="s">
        <v>364</v>
      </c>
      <c r="E544" s="66">
        <v>2</v>
      </c>
      <c r="F544" s="66" t="s">
        <v>120</v>
      </c>
      <c r="G544" s="66" t="s">
        <v>708</v>
      </c>
      <c r="H544" s="68" t="s">
        <v>357</v>
      </c>
      <c r="I544" s="68" t="s">
        <v>358</v>
      </c>
      <c r="J544" s="66" t="s">
        <v>357</v>
      </c>
      <c r="K544" s="69">
        <v>456456</v>
      </c>
    </row>
    <row r="545" spans="1:11" ht="13.2" customHeight="1" x14ac:dyDescent="0.2">
      <c r="A545" s="65" t="str">
        <f>IF(AND(F545='Funding Chart'!$B$12,COUNTIF($C$1:C545,C545)=1),MAX($A$1:A544)+1,"")</f>
        <v/>
      </c>
      <c r="B545" s="66" t="s">
        <v>120</v>
      </c>
      <c r="C545" s="66" t="s">
        <v>122</v>
      </c>
      <c r="D545" s="66" t="s">
        <v>364</v>
      </c>
      <c r="E545" s="66">
        <v>2</v>
      </c>
      <c r="F545" s="66" t="s">
        <v>120</v>
      </c>
      <c r="G545" s="66" t="s">
        <v>708</v>
      </c>
      <c r="H545" s="68" t="s">
        <v>80</v>
      </c>
      <c r="I545" s="68" t="s">
        <v>362</v>
      </c>
      <c r="J545" s="66" t="s">
        <v>80</v>
      </c>
      <c r="K545" s="69">
        <v>214509</v>
      </c>
    </row>
    <row r="546" spans="1:11" ht="13.2" customHeight="1" x14ac:dyDescent="0.2">
      <c r="A546" s="65" t="str">
        <f>IF(AND(F546='Funding Chart'!$B$12,COUNTIF($C$1:C546,C546)=1),MAX($A$1:A545)+1,"")</f>
        <v/>
      </c>
      <c r="B546" s="66" t="s">
        <v>121</v>
      </c>
      <c r="C546" s="66" t="s">
        <v>122</v>
      </c>
      <c r="D546" s="66" t="s">
        <v>364</v>
      </c>
      <c r="E546" s="66">
        <v>2</v>
      </c>
      <c r="F546" s="66" t="s">
        <v>120</v>
      </c>
      <c r="G546" s="66" t="s">
        <v>708</v>
      </c>
      <c r="H546" s="68" t="s">
        <v>360</v>
      </c>
      <c r="I546" s="68" t="s">
        <v>362</v>
      </c>
      <c r="J546" s="66" t="s">
        <v>360</v>
      </c>
      <c r="K546" s="69">
        <v>527076</v>
      </c>
    </row>
    <row r="547" spans="1:11" ht="13.2" customHeight="1" x14ac:dyDescent="0.2">
      <c r="A547" s="65" t="str">
        <f>IF(AND(F547='Funding Chart'!$B$12,COUNTIF($C$1:C547,C547)=1),MAX($A$1:A546)+1,"")</f>
        <v/>
      </c>
      <c r="B547" s="66" t="s">
        <v>66</v>
      </c>
      <c r="C547" s="70" t="s">
        <v>31</v>
      </c>
      <c r="D547" s="66" t="s">
        <v>364</v>
      </c>
      <c r="E547" s="66">
        <v>2</v>
      </c>
      <c r="F547" s="66" t="s">
        <v>117</v>
      </c>
      <c r="G547" s="66" t="s">
        <v>711</v>
      </c>
      <c r="H547" s="68" t="s">
        <v>119</v>
      </c>
      <c r="I547" s="68" t="s">
        <v>362</v>
      </c>
      <c r="J547" s="66" t="s">
        <v>349</v>
      </c>
      <c r="K547" s="69">
        <v>314595</v>
      </c>
    </row>
    <row r="548" spans="1:11" ht="13.2" customHeight="1" x14ac:dyDescent="0.2">
      <c r="A548" s="65" t="str">
        <f>IF(AND(F548='Funding Chart'!$B$12,COUNTIF($C$1:C548,C548)=1),MAX($A$1:A547)+1,"")</f>
        <v/>
      </c>
      <c r="B548" s="66" t="s">
        <v>66</v>
      </c>
      <c r="C548" s="70" t="s">
        <v>31</v>
      </c>
      <c r="D548" s="66" t="s">
        <v>364</v>
      </c>
      <c r="E548" s="66">
        <v>2</v>
      </c>
      <c r="F548" s="66" t="s">
        <v>117</v>
      </c>
      <c r="G548" s="66" t="s">
        <v>711</v>
      </c>
      <c r="H548" s="68" t="s">
        <v>357</v>
      </c>
      <c r="I548" s="68" t="s">
        <v>358</v>
      </c>
      <c r="J548" s="66" t="s">
        <v>357</v>
      </c>
      <c r="K548" s="69">
        <v>381727</v>
      </c>
    </row>
    <row r="549" spans="1:11" ht="13.2" customHeight="1" x14ac:dyDescent="0.2">
      <c r="A549" s="65" t="str">
        <f>IF(AND(F549='Funding Chart'!$B$12,COUNTIF($C$1:C549,C549)=1),MAX($A$1:A548)+1,"")</f>
        <v/>
      </c>
      <c r="B549" s="66" t="s">
        <v>66</v>
      </c>
      <c r="C549" s="70" t="s">
        <v>31</v>
      </c>
      <c r="D549" s="66" t="s">
        <v>364</v>
      </c>
      <c r="E549" s="66">
        <v>2</v>
      </c>
      <c r="F549" s="66" t="s">
        <v>117</v>
      </c>
      <c r="G549" s="66" t="s">
        <v>711</v>
      </c>
      <c r="H549" s="68" t="s">
        <v>80</v>
      </c>
      <c r="I549" s="68" t="s">
        <v>362</v>
      </c>
      <c r="J549" s="66" t="s">
        <v>80</v>
      </c>
      <c r="K549" s="69">
        <v>52151</v>
      </c>
    </row>
    <row r="550" spans="1:11" ht="11.4" x14ac:dyDescent="0.2">
      <c r="A550" s="65" t="str">
        <f>IF(AND(F550='Funding Chart'!$B$12,COUNTIF($C$1:C550,C550)=1),MAX($A$1:A549)+1,"")</f>
        <v/>
      </c>
      <c r="B550" s="66" t="s">
        <v>66</v>
      </c>
      <c r="C550" s="70" t="s">
        <v>31</v>
      </c>
      <c r="D550" s="66" t="s">
        <v>364</v>
      </c>
      <c r="E550" s="66">
        <v>2</v>
      </c>
      <c r="F550" s="66" t="s">
        <v>117</v>
      </c>
      <c r="G550" s="66" t="s">
        <v>711</v>
      </c>
      <c r="H550" s="68" t="s">
        <v>355</v>
      </c>
      <c r="I550" s="68" t="s">
        <v>354</v>
      </c>
      <c r="J550" s="66" t="s">
        <v>355</v>
      </c>
      <c r="K550" s="69">
        <v>31873.37142857143</v>
      </c>
    </row>
    <row r="551" spans="1:11" ht="11.4" x14ac:dyDescent="0.2">
      <c r="A551" s="65" t="str">
        <f>IF(AND(F551='Funding Chart'!$B$12,COUNTIF($C$1:C551,C551)=1),MAX($A$1:A550)+1,"")</f>
        <v/>
      </c>
      <c r="B551" s="66" t="s">
        <v>66</v>
      </c>
      <c r="C551" s="70" t="s">
        <v>31</v>
      </c>
      <c r="D551" s="66" t="s">
        <v>364</v>
      </c>
      <c r="E551" s="66">
        <v>2</v>
      </c>
      <c r="F551" s="66" t="s">
        <v>117</v>
      </c>
      <c r="G551" s="66" t="s">
        <v>711</v>
      </c>
      <c r="H551" s="68" t="s">
        <v>351</v>
      </c>
      <c r="I551" s="68" t="s">
        <v>354</v>
      </c>
      <c r="J551" s="66" t="s">
        <v>351</v>
      </c>
      <c r="K551" s="69">
        <v>4225742.0868571419</v>
      </c>
    </row>
    <row r="552" spans="1:11" ht="13.2" customHeight="1" x14ac:dyDescent="0.2">
      <c r="A552" s="65" t="str">
        <f>IF(AND(F552='Funding Chart'!$B$12,COUNTIF($C$1:C552,C552)=1),MAX($A$1:A551)+1,"")</f>
        <v/>
      </c>
      <c r="B552" s="66" t="s">
        <v>66</v>
      </c>
      <c r="C552" s="70" t="s">
        <v>31</v>
      </c>
      <c r="D552" s="66" t="s">
        <v>364</v>
      </c>
      <c r="E552" s="66">
        <v>2</v>
      </c>
      <c r="F552" s="66" t="s">
        <v>117</v>
      </c>
      <c r="G552" s="66" t="s">
        <v>711</v>
      </c>
      <c r="H552" s="68" t="s">
        <v>25</v>
      </c>
      <c r="I552" s="68" t="s">
        <v>354</v>
      </c>
      <c r="J552" s="66" t="s">
        <v>25</v>
      </c>
      <c r="K552" s="69">
        <v>70813.343999999997</v>
      </c>
    </row>
    <row r="553" spans="1:11" ht="13.2" customHeight="1" x14ac:dyDescent="0.2">
      <c r="A553" s="65" t="str">
        <f>IF(AND(F553='Funding Chart'!$B$12,COUNTIF($C$1:C553,C553)=1),MAX($A$1:A552)+1,"")</f>
        <v/>
      </c>
      <c r="B553" s="66" t="s">
        <v>66</v>
      </c>
      <c r="C553" s="70" t="s">
        <v>31</v>
      </c>
      <c r="D553" s="66" t="s">
        <v>364</v>
      </c>
      <c r="E553" s="66">
        <v>2</v>
      </c>
      <c r="F553" s="66" t="s">
        <v>117</v>
      </c>
      <c r="G553" s="66" t="s">
        <v>711</v>
      </c>
      <c r="H553" s="68" t="s">
        <v>24</v>
      </c>
      <c r="I553" s="68" t="s">
        <v>354</v>
      </c>
      <c r="J553" s="66" t="s">
        <v>24</v>
      </c>
      <c r="K553" s="69">
        <v>2564676.8478095238</v>
      </c>
    </row>
    <row r="554" spans="1:11" ht="13.2" customHeight="1" x14ac:dyDescent="0.2">
      <c r="A554" s="65" t="str">
        <f>IF(AND(F554='Funding Chart'!$B$12,COUNTIF($C$1:C554,C554)=1),MAX($A$1:A553)+1,"")</f>
        <v/>
      </c>
      <c r="B554" s="66" t="s">
        <v>118</v>
      </c>
      <c r="C554" s="70" t="s">
        <v>31</v>
      </c>
      <c r="D554" s="66" t="s">
        <v>364</v>
      </c>
      <c r="E554" s="66">
        <v>2</v>
      </c>
      <c r="F554" s="66" t="s">
        <v>117</v>
      </c>
      <c r="G554" s="66" t="s">
        <v>711</v>
      </c>
      <c r="H554" s="68" t="s">
        <v>360</v>
      </c>
      <c r="I554" s="68" t="s">
        <v>362</v>
      </c>
      <c r="J554" s="66" t="s">
        <v>360</v>
      </c>
      <c r="K554" s="69">
        <v>657615</v>
      </c>
    </row>
    <row r="555" spans="1:11" ht="13.2" customHeight="1" x14ac:dyDescent="0.2">
      <c r="A555" s="65" t="str">
        <f>IF(AND(F555='Funding Chart'!$B$12,COUNTIF($C$1:C555,C555)=1),MAX($A$1:A554)+1,"")</f>
        <v/>
      </c>
      <c r="B555" s="66" t="s">
        <v>63</v>
      </c>
      <c r="C555" s="70" t="s">
        <v>30</v>
      </c>
      <c r="D555" s="66" t="s">
        <v>364</v>
      </c>
      <c r="E555" s="66">
        <v>2</v>
      </c>
      <c r="F555" s="66" t="s">
        <v>114</v>
      </c>
      <c r="G555" s="66" t="s">
        <v>667</v>
      </c>
      <c r="H555" s="68" t="s">
        <v>116</v>
      </c>
      <c r="I555" s="68" t="s">
        <v>362</v>
      </c>
      <c r="J555" s="66" t="s">
        <v>349</v>
      </c>
      <c r="K555" s="69">
        <v>377971</v>
      </c>
    </row>
    <row r="556" spans="1:11" ht="13.2" customHeight="1" x14ac:dyDescent="0.2">
      <c r="A556" s="65" t="str">
        <f>IF(AND(F556='Funding Chart'!$B$12,COUNTIF($C$1:C556,C556)=1),MAX($A$1:A555)+1,"")</f>
        <v/>
      </c>
      <c r="B556" s="66" t="s">
        <v>63</v>
      </c>
      <c r="C556" s="70" t="s">
        <v>30</v>
      </c>
      <c r="D556" s="66" t="s">
        <v>364</v>
      </c>
      <c r="E556" s="66">
        <v>2</v>
      </c>
      <c r="F556" s="66" t="s">
        <v>114</v>
      </c>
      <c r="G556" s="66" t="s">
        <v>667</v>
      </c>
      <c r="H556" s="68" t="s">
        <v>357</v>
      </c>
      <c r="I556" s="68" t="s">
        <v>358</v>
      </c>
      <c r="J556" s="66" t="s">
        <v>357</v>
      </c>
      <c r="K556" s="69">
        <v>459244</v>
      </c>
    </row>
    <row r="557" spans="1:11" ht="13.2" customHeight="1" x14ac:dyDescent="0.2">
      <c r="A557" s="65" t="str">
        <f>IF(AND(F557='Funding Chart'!$B$12,COUNTIF($C$1:C557,C557)=1),MAX($A$1:A556)+1,"")</f>
        <v/>
      </c>
      <c r="B557" s="66" t="s">
        <v>63</v>
      </c>
      <c r="C557" s="70" t="s">
        <v>30</v>
      </c>
      <c r="D557" s="66" t="s">
        <v>364</v>
      </c>
      <c r="E557" s="66">
        <v>2</v>
      </c>
      <c r="F557" s="66" t="s">
        <v>114</v>
      </c>
      <c r="G557" s="66" t="s">
        <v>667</v>
      </c>
      <c r="H557" s="68" t="s">
        <v>80</v>
      </c>
      <c r="I557" s="68" t="s">
        <v>362</v>
      </c>
      <c r="J557" s="66" t="s">
        <v>80</v>
      </c>
      <c r="K557" s="69">
        <v>23854</v>
      </c>
    </row>
    <row r="558" spans="1:11" ht="13.2" customHeight="1" x14ac:dyDescent="0.2">
      <c r="A558" s="65" t="str">
        <f>IF(AND(F558='Funding Chart'!$B$12,COUNTIF($C$1:C558,C558)=1),MAX($A$1:A557)+1,"")</f>
        <v/>
      </c>
      <c r="B558" s="66" t="s">
        <v>63</v>
      </c>
      <c r="C558" s="70" t="s">
        <v>30</v>
      </c>
      <c r="D558" s="66" t="s">
        <v>364</v>
      </c>
      <c r="E558" s="66">
        <v>2</v>
      </c>
      <c r="F558" s="66" t="s">
        <v>114</v>
      </c>
      <c r="G558" s="66" t="s">
        <v>667</v>
      </c>
      <c r="H558" s="68" t="s">
        <v>355</v>
      </c>
      <c r="I558" s="68" t="s">
        <v>354</v>
      </c>
      <c r="J558" s="66" t="s">
        <v>355</v>
      </c>
      <c r="K558" s="69">
        <v>139490.44285714283</v>
      </c>
    </row>
    <row r="559" spans="1:11" ht="13.2" customHeight="1" x14ac:dyDescent="0.2">
      <c r="A559" s="65" t="str">
        <f>IF(AND(F559='Funding Chart'!$B$12,COUNTIF($C$1:C559,C559)=1),MAX($A$1:A558)+1,"")</f>
        <v/>
      </c>
      <c r="B559" s="66" t="s">
        <v>63</v>
      </c>
      <c r="C559" s="70" t="s">
        <v>30</v>
      </c>
      <c r="D559" s="66" t="s">
        <v>364</v>
      </c>
      <c r="E559" s="66">
        <v>2</v>
      </c>
      <c r="F559" s="66" t="s">
        <v>114</v>
      </c>
      <c r="G559" s="66" t="s">
        <v>667</v>
      </c>
      <c r="H559" s="68" t="s">
        <v>351</v>
      </c>
      <c r="I559" s="68" t="s">
        <v>354</v>
      </c>
      <c r="J559" s="66" t="s">
        <v>351</v>
      </c>
      <c r="K559" s="69">
        <v>4914190.3617142867</v>
      </c>
    </row>
    <row r="560" spans="1:11" ht="13.2" customHeight="1" x14ac:dyDescent="0.2">
      <c r="A560" s="65" t="str">
        <f>IF(AND(F560='Funding Chart'!$B$12,COUNTIF($C$1:C560,C560)=1),MAX($A$1:A559)+1,"")</f>
        <v/>
      </c>
      <c r="B560" s="66" t="s">
        <v>63</v>
      </c>
      <c r="C560" s="70" t="s">
        <v>30</v>
      </c>
      <c r="D560" s="66" t="s">
        <v>364</v>
      </c>
      <c r="E560" s="66">
        <v>2</v>
      </c>
      <c r="F560" s="66" t="s">
        <v>114</v>
      </c>
      <c r="G560" s="66" t="s">
        <v>667</v>
      </c>
      <c r="H560" s="68" t="s">
        <v>25</v>
      </c>
      <c r="I560" s="68" t="s">
        <v>354</v>
      </c>
      <c r="J560" s="66" t="s">
        <v>25</v>
      </c>
      <c r="K560" s="69">
        <v>63384.293333333335</v>
      </c>
    </row>
    <row r="561" spans="1:11" ht="13.2" customHeight="1" x14ac:dyDescent="0.2">
      <c r="A561" s="65" t="str">
        <f>IF(AND(F561='Funding Chart'!$B$12,COUNTIF($C$1:C561,C561)=1),MAX($A$1:A560)+1,"")</f>
        <v/>
      </c>
      <c r="B561" s="66" t="s">
        <v>63</v>
      </c>
      <c r="C561" s="70" t="s">
        <v>30</v>
      </c>
      <c r="D561" s="66" t="s">
        <v>364</v>
      </c>
      <c r="E561" s="66">
        <v>2</v>
      </c>
      <c r="F561" s="66" t="s">
        <v>114</v>
      </c>
      <c r="G561" s="66" t="s">
        <v>667</v>
      </c>
      <c r="H561" s="68" t="s">
        <v>24</v>
      </c>
      <c r="I561" s="68" t="s">
        <v>354</v>
      </c>
      <c r="J561" s="66" t="s">
        <v>24</v>
      </c>
      <c r="K561" s="69">
        <v>838787.22495238075</v>
      </c>
    </row>
    <row r="562" spans="1:11" ht="13.2" customHeight="1" x14ac:dyDescent="0.2">
      <c r="A562" s="65" t="str">
        <f>IF(AND(F562='Funding Chart'!$B$12,COUNTIF($C$1:C562,C562)=1),MAX($A$1:A561)+1,"")</f>
        <v/>
      </c>
      <c r="B562" s="66" t="s">
        <v>115</v>
      </c>
      <c r="C562" s="70" t="s">
        <v>30</v>
      </c>
      <c r="D562" s="66" t="s">
        <v>364</v>
      </c>
      <c r="E562" s="66">
        <v>2</v>
      </c>
      <c r="F562" s="66" t="s">
        <v>114</v>
      </c>
      <c r="G562" s="66" t="s">
        <v>667</v>
      </c>
      <c r="H562" s="68" t="s">
        <v>360</v>
      </c>
      <c r="I562" s="68" t="s">
        <v>362</v>
      </c>
      <c r="J562" s="66" t="s">
        <v>360</v>
      </c>
      <c r="K562" s="69">
        <v>597743</v>
      </c>
    </row>
    <row r="563" spans="1:11" ht="13.2" customHeight="1" x14ac:dyDescent="0.2">
      <c r="A563" s="65" t="str">
        <f>IF(AND(F563='Funding Chart'!$B$12,COUNTIF($C$1:C563,C563)=1),MAX($A$1:A562)+1,"")</f>
        <v/>
      </c>
      <c r="B563" s="66" t="s">
        <v>72</v>
      </c>
      <c r="C563" s="70" t="s">
        <v>29</v>
      </c>
      <c r="D563" s="66" t="s">
        <v>364</v>
      </c>
      <c r="E563" s="66">
        <v>2</v>
      </c>
      <c r="F563" s="66" t="s">
        <v>112</v>
      </c>
      <c r="G563" s="66" t="s">
        <v>712</v>
      </c>
      <c r="H563" s="68" t="s">
        <v>113</v>
      </c>
      <c r="I563" s="68" t="s">
        <v>362</v>
      </c>
      <c r="J563" s="66" t="s">
        <v>349</v>
      </c>
      <c r="K563" s="69">
        <v>326817</v>
      </c>
    </row>
    <row r="564" spans="1:11" ht="11.4" x14ac:dyDescent="0.2">
      <c r="A564" s="65" t="str">
        <f>IF(AND(F564='Funding Chart'!$B$12,COUNTIF($C$1:C564,C564)=1),MAX($A$1:A563)+1,"")</f>
        <v/>
      </c>
      <c r="B564" s="66" t="s">
        <v>72</v>
      </c>
      <c r="C564" s="70" t="s">
        <v>29</v>
      </c>
      <c r="D564" s="66" t="s">
        <v>364</v>
      </c>
      <c r="E564" s="66">
        <v>2</v>
      </c>
      <c r="F564" s="66" t="s">
        <v>112</v>
      </c>
      <c r="G564" s="66" t="s">
        <v>712</v>
      </c>
      <c r="H564" s="68" t="s">
        <v>357</v>
      </c>
      <c r="I564" s="68" t="s">
        <v>358</v>
      </c>
      <c r="J564" s="66" t="s">
        <v>357</v>
      </c>
      <c r="K564" s="69">
        <v>1045117</v>
      </c>
    </row>
    <row r="565" spans="1:11" ht="11.4" x14ac:dyDescent="0.2">
      <c r="A565" s="65" t="str">
        <f>IF(AND(F565='Funding Chart'!$B$12,COUNTIF($C$1:C565,C565)=1),MAX($A$1:A564)+1,"")</f>
        <v/>
      </c>
      <c r="B565" s="66" t="s">
        <v>72</v>
      </c>
      <c r="C565" s="70" t="s">
        <v>29</v>
      </c>
      <c r="D565" s="66" t="s">
        <v>364</v>
      </c>
      <c r="E565" s="66">
        <v>2</v>
      </c>
      <c r="F565" s="66" t="s">
        <v>112</v>
      </c>
      <c r="G565" s="66" t="s">
        <v>712</v>
      </c>
      <c r="H565" s="68" t="s">
        <v>80</v>
      </c>
      <c r="I565" s="68" t="s">
        <v>362</v>
      </c>
      <c r="J565" s="66" t="s">
        <v>80</v>
      </c>
      <c r="K565" s="69">
        <v>18282</v>
      </c>
    </row>
    <row r="566" spans="1:11" ht="13.2" customHeight="1" x14ac:dyDescent="0.2">
      <c r="A566" s="65" t="str">
        <f>IF(AND(F566='Funding Chart'!$B$12,COUNTIF($C$1:C566,C566)=1),MAX($A$1:A565)+1,"")</f>
        <v/>
      </c>
      <c r="B566" s="66" t="s">
        <v>72</v>
      </c>
      <c r="C566" s="70" t="s">
        <v>29</v>
      </c>
      <c r="D566" s="66" t="s">
        <v>364</v>
      </c>
      <c r="E566" s="66">
        <v>2</v>
      </c>
      <c r="F566" s="66" t="s">
        <v>112</v>
      </c>
      <c r="G566" s="66" t="s">
        <v>712</v>
      </c>
      <c r="H566" s="68" t="s">
        <v>355</v>
      </c>
      <c r="I566" s="68" t="s">
        <v>354</v>
      </c>
      <c r="J566" s="66" t="s">
        <v>355</v>
      </c>
      <c r="K566" s="69">
        <v>518467.23428571428</v>
      </c>
    </row>
    <row r="567" spans="1:11" ht="13.2" customHeight="1" x14ac:dyDescent="0.2">
      <c r="A567" s="65" t="str">
        <f>IF(AND(F567='Funding Chart'!$B$12,COUNTIF($C$1:C567,C567)=1),MAX($A$1:A566)+1,"")</f>
        <v/>
      </c>
      <c r="B567" s="66" t="s">
        <v>72</v>
      </c>
      <c r="C567" s="70" t="s">
        <v>29</v>
      </c>
      <c r="D567" s="66" t="s">
        <v>364</v>
      </c>
      <c r="E567" s="66">
        <v>2</v>
      </c>
      <c r="F567" s="66" t="s">
        <v>112</v>
      </c>
      <c r="G567" s="66" t="s">
        <v>712</v>
      </c>
      <c r="H567" s="68" t="s">
        <v>351</v>
      </c>
      <c r="I567" s="68" t="s">
        <v>354</v>
      </c>
      <c r="J567" s="66" t="s">
        <v>351</v>
      </c>
      <c r="K567" s="69">
        <v>7475478.9584761923</v>
      </c>
    </row>
    <row r="568" spans="1:11" ht="13.2" customHeight="1" x14ac:dyDescent="0.2">
      <c r="A568" s="65" t="str">
        <f>IF(AND(F568='Funding Chart'!$B$12,COUNTIF($C$1:C568,C568)=1),MAX($A$1:A567)+1,"")</f>
        <v/>
      </c>
      <c r="B568" s="66" t="s">
        <v>72</v>
      </c>
      <c r="C568" s="70" t="s">
        <v>29</v>
      </c>
      <c r="D568" s="66" t="s">
        <v>364</v>
      </c>
      <c r="E568" s="66">
        <v>2</v>
      </c>
      <c r="F568" s="66" t="s">
        <v>112</v>
      </c>
      <c r="G568" s="66" t="s">
        <v>712</v>
      </c>
      <c r="H568" s="68" t="s">
        <v>25</v>
      </c>
      <c r="I568" s="68" t="s">
        <v>354</v>
      </c>
      <c r="J568" s="66" t="s">
        <v>25</v>
      </c>
      <c r="K568" s="69">
        <v>658056.61904761905</v>
      </c>
    </row>
    <row r="569" spans="1:11" ht="13.2" customHeight="1" x14ac:dyDescent="0.2">
      <c r="A569" s="65" t="str">
        <f>IF(AND(F569='Funding Chart'!$B$12,COUNTIF($C$1:C569,C569)=1),MAX($A$1:A568)+1,"")</f>
        <v/>
      </c>
      <c r="B569" s="66" t="s">
        <v>72</v>
      </c>
      <c r="C569" s="70" t="s">
        <v>29</v>
      </c>
      <c r="D569" s="66" t="s">
        <v>364</v>
      </c>
      <c r="E569" s="66">
        <v>2</v>
      </c>
      <c r="F569" s="66" t="s">
        <v>112</v>
      </c>
      <c r="G569" s="66" t="s">
        <v>712</v>
      </c>
      <c r="H569" s="68" t="s">
        <v>24</v>
      </c>
      <c r="I569" s="68" t="s">
        <v>354</v>
      </c>
      <c r="J569" s="66" t="s">
        <v>24</v>
      </c>
      <c r="K569" s="69">
        <v>613361.16266666655</v>
      </c>
    </row>
    <row r="570" spans="1:11" ht="13.2" customHeight="1" x14ac:dyDescent="0.2">
      <c r="A570" s="65" t="str">
        <f>IF(AND(F570='Funding Chart'!$B$12,COUNTIF($C$1:C570,C570)=1),MAX($A$1:A569)+1,"")</f>
        <v/>
      </c>
      <c r="B570" s="66" t="s">
        <v>102</v>
      </c>
      <c r="C570" s="70" t="s">
        <v>29</v>
      </c>
      <c r="D570" s="66" t="s">
        <v>364</v>
      </c>
      <c r="E570" s="66">
        <v>2</v>
      </c>
      <c r="F570" s="66" t="s">
        <v>112</v>
      </c>
      <c r="G570" s="66" t="s">
        <v>712</v>
      </c>
      <c r="H570" s="68" t="s">
        <v>360</v>
      </c>
      <c r="I570" s="68" t="s">
        <v>362</v>
      </c>
      <c r="J570" s="66" t="s">
        <v>360</v>
      </c>
      <c r="K570" s="69">
        <v>1292589</v>
      </c>
    </row>
    <row r="571" spans="1:11" ht="13.2" customHeight="1" x14ac:dyDescent="0.2">
      <c r="A571" s="65" t="str">
        <f>IF(AND(F571='Funding Chart'!$B$12,COUNTIF($C$1:C571,C571)=1),MAX($A$1:A570)+1,"")</f>
        <v/>
      </c>
      <c r="B571" s="66" t="s">
        <v>107</v>
      </c>
      <c r="C571" s="70" t="s">
        <v>109</v>
      </c>
      <c r="D571" s="66" t="s">
        <v>364</v>
      </c>
      <c r="E571" s="66">
        <v>2</v>
      </c>
      <c r="F571" s="66" t="s">
        <v>107</v>
      </c>
      <c r="G571" s="66" t="s">
        <v>713</v>
      </c>
      <c r="H571" s="68" t="s">
        <v>351</v>
      </c>
      <c r="I571" s="68" t="s">
        <v>354</v>
      </c>
      <c r="J571" s="66" t="s">
        <v>351</v>
      </c>
      <c r="K571" s="69">
        <v>4941572.7519999994</v>
      </c>
    </row>
    <row r="572" spans="1:11" ht="13.2" customHeight="1" x14ac:dyDescent="0.2">
      <c r="A572" s="65" t="str">
        <f>IF(AND(F572='Funding Chart'!$B$12,COUNTIF($C$1:C572,C572)=1),MAX($A$1:A571)+1,"")</f>
        <v/>
      </c>
      <c r="B572" s="66" t="s">
        <v>107</v>
      </c>
      <c r="C572" s="70" t="s">
        <v>109</v>
      </c>
      <c r="D572" s="66" t="s">
        <v>364</v>
      </c>
      <c r="E572" s="66">
        <v>2</v>
      </c>
      <c r="F572" s="66" t="s">
        <v>107</v>
      </c>
      <c r="G572" s="66" t="s">
        <v>713</v>
      </c>
      <c r="H572" s="68" t="s">
        <v>25</v>
      </c>
      <c r="I572" s="68" t="s">
        <v>354</v>
      </c>
      <c r="J572" s="66" t="s">
        <v>25</v>
      </c>
      <c r="K572" s="69">
        <v>381340.7146666667</v>
      </c>
    </row>
    <row r="573" spans="1:11" ht="13.2" customHeight="1" x14ac:dyDescent="0.2">
      <c r="A573" s="65" t="str">
        <f>IF(AND(F573='Funding Chart'!$B$12,COUNTIF($C$1:C573,C573)=1),MAX($A$1:A572)+1,"")</f>
        <v/>
      </c>
      <c r="B573" s="66" t="s">
        <v>107</v>
      </c>
      <c r="C573" s="70" t="s">
        <v>109</v>
      </c>
      <c r="D573" s="66" t="s">
        <v>364</v>
      </c>
      <c r="E573" s="66">
        <v>2</v>
      </c>
      <c r="F573" s="66" t="s">
        <v>107</v>
      </c>
      <c r="G573" s="66" t="s">
        <v>713</v>
      </c>
      <c r="H573" s="68" t="s">
        <v>24</v>
      </c>
      <c r="I573" s="68" t="s">
        <v>354</v>
      </c>
      <c r="J573" s="66" t="s">
        <v>24</v>
      </c>
      <c r="K573" s="69">
        <v>351243.3066666667</v>
      </c>
    </row>
    <row r="574" spans="1:11" ht="13.2" customHeight="1" x14ac:dyDescent="0.2">
      <c r="A574" s="65" t="str">
        <f>IF(AND(F574='Funding Chart'!$B$12,COUNTIF($C$1:C574,C574)=1),MAX($A$1:A573)+1,"")</f>
        <v/>
      </c>
      <c r="B574" s="66" t="s">
        <v>107</v>
      </c>
      <c r="C574" s="70" t="s">
        <v>109</v>
      </c>
      <c r="D574" s="66" t="s">
        <v>364</v>
      </c>
      <c r="E574" s="66">
        <v>2</v>
      </c>
      <c r="F574" s="66" t="s">
        <v>107</v>
      </c>
      <c r="G574" s="66" t="s">
        <v>713</v>
      </c>
      <c r="H574" s="68" t="s">
        <v>111</v>
      </c>
      <c r="I574" s="68" t="s">
        <v>362</v>
      </c>
      <c r="J574" s="66" t="s">
        <v>349</v>
      </c>
      <c r="K574" s="69">
        <v>302690</v>
      </c>
    </row>
    <row r="575" spans="1:11" ht="13.2" customHeight="1" x14ac:dyDescent="0.2">
      <c r="A575" s="65" t="str">
        <f>IF(AND(F575='Funding Chart'!$B$12,COUNTIF($C$1:C575,C575)=1),MAX($A$1:A574)+1,"")</f>
        <v/>
      </c>
      <c r="B575" s="66" t="s">
        <v>107</v>
      </c>
      <c r="C575" s="70" t="s">
        <v>109</v>
      </c>
      <c r="D575" s="66" t="s">
        <v>364</v>
      </c>
      <c r="E575" s="66">
        <v>2</v>
      </c>
      <c r="F575" s="66" t="s">
        <v>107</v>
      </c>
      <c r="G575" s="66" t="s">
        <v>713</v>
      </c>
      <c r="H575" s="68" t="s">
        <v>357</v>
      </c>
      <c r="I575" s="68" t="s">
        <v>358</v>
      </c>
      <c r="J575" s="66" t="s">
        <v>357</v>
      </c>
      <c r="K575" s="69">
        <v>804846</v>
      </c>
    </row>
    <row r="576" spans="1:11" ht="13.2" customHeight="1" x14ac:dyDescent="0.2">
      <c r="A576" s="65" t="str">
        <f>IF(AND(F576='Funding Chart'!$B$12,COUNTIF($C$1:C576,C576)=1),MAX($A$1:A575)+1,"")</f>
        <v/>
      </c>
      <c r="B576" s="66" t="s">
        <v>107</v>
      </c>
      <c r="C576" s="70" t="s">
        <v>109</v>
      </c>
      <c r="D576" s="66" t="s">
        <v>364</v>
      </c>
      <c r="E576" s="66">
        <v>2</v>
      </c>
      <c r="F576" s="66" t="s">
        <v>107</v>
      </c>
      <c r="G576" s="66" t="s">
        <v>713</v>
      </c>
      <c r="H576" s="68" t="s">
        <v>80</v>
      </c>
      <c r="I576" s="68" t="s">
        <v>362</v>
      </c>
      <c r="J576" s="66" t="s">
        <v>80</v>
      </c>
      <c r="K576" s="69">
        <v>0</v>
      </c>
    </row>
    <row r="577" spans="1:11" ht="13.2" customHeight="1" x14ac:dyDescent="0.2">
      <c r="A577" s="65" t="str">
        <f>IF(AND(F577='Funding Chart'!$B$12,COUNTIF($C$1:C577,C577)=1),MAX($A$1:A576)+1,"")</f>
        <v/>
      </c>
      <c r="B577" s="66" t="s">
        <v>108</v>
      </c>
      <c r="C577" s="70" t="s">
        <v>109</v>
      </c>
      <c r="D577" s="66" t="s">
        <v>364</v>
      </c>
      <c r="E577" s="66">
        <v>2</v>
      </c>
      <c r="F577" s="66" t="s">
        <v>107</v>
      </c>
      <c r="G577" s="66" t="s">
        <v>713</v>
      </c>
      <c r="H577" s="68" t="s">
        <v>360</v>
      </c>
      <c r="I577" s="68" t="s">
        <v>362</v>
      </c>
      <c r="J577" s="66" t="s">
        <v>360</v>
      </c>
      <c r="K577" s="69">
        <v>726658</v>
      </c>
    </row>
    <row r="578" spans="1:11" ht="13.2" customHeight="1" x14ac:dyDescent="0.2">
      <c r="A578" s="65" t="str">
        <f>IF(AND(F578='Funding Chart'!$B$12,COUNTIF($C$1:C578,C578)=1),MAX($A$1:A577)+1,"")</f>
        <v/>
      </c>
      <c r="B578" s="66" t="s">
        <v>64</v>
      </c>
      <c r="C578" s="70" t="s">
        <v>55</v>
      </c>
      <c r="D578" s="66" t="s">
        <v>364</v>
      </c>
      <c r="E578" s="66">
        <v>2</v>
      </c>
      <c r="F578" s="66" t="s">
        <v>104</v>
      </c>
      <c r="G578" s="66" t="s">
        <v>714</v>
      </c>
      <c r="H578" s="68" t="s">
        <v>106</v>
      </c>
      <c r="I578" s="68" t="s">
        <v>362</v>
      </c>
      <c r="J578" s="66" t="s">
        <v>349</v>
      </c>
      <c r="K578" s="69">
        <v>190666</v>
      </c>
    </row>
    <row r="579" spans="1:11" ht="13.2" customHeight="1" x14ac:dyDescent="0.2">
      <c r="A579" s="65" t="str">
        <f>IF(AND(F579='Funding Chart'!$B$12,COUNTIF($C$1:C579,C579)=1),MAX($A$1:A578)+1,"")</f>
        <v/>
      </c>
      <c r="B579" s="66" t="s">
        <v>64</v>
      </c>
      <c r="C579" s="70" t="s">
        <v>55</v>
      </c>
      <c r="D579" s="66" t="s">
        <v>364</v>
      </c>
      <c r="E579" s="66">
        <v>2</v>
      </c>
      <c r="F579" s="66" t="s">
        <v>104</v>
      </c>
      <c r="G579" s="66" t="s">
        <v>714</v>
      </c>
      <c r="H579" s="68" t="s">
        <v>357</v>
      </c>
      <c r="I579" s="68" t="s">
        <v>358</v>
      </c>
      <c r="J579" s="66" t="s">
        <v>357</v>
      </c>
      <c r="K579" s="69">
        <v>640068</v>
      </c>
    </row>
    <row r="580" spans="1:11" ht="13.2" customHeight="1" x14ac:dyDescent="0.2">
      <c r="A580" s="65" t="str">
        <f>IF(AND(F580='Funding Chart'!$B$12,COUNTIF($C$1:C580,C580)=1),MAX($A$1:A579)+1,"")</f>
        <v/>
      </c>
      <c r="B580" s="66" t="s">
        <v>64</v>
      </c>
      <c r="C580" s="70" t="s">
        <v>55</v>
      </c>
      <c r="D580" s="66" t="s">
        <v>364</v>
      </c>
      <c r="E580" s="66">
        <v>2</v>
      </c>
      <c r="F580" s="66" t="s">
        <v>104</v>
      </c>
      <c r="G580" s="66" t="s">
        <v>714</v>
      </c>
      <c r="H580" s="68" t="s">
        <v>80</v>
      </c>
      <c r="I580" s="68" t="s">
        <v>362</v>
      </c>
      <c r="J580" s="66" t="s">
        <v>80</v>
      </c>
      <c r="K580" s="69">
        <v>10348</v>
      </c>
    </row>
    <row r="581" spans="1:11" ht="11.4" x14ac:dyDescent="0.2">
      <c r="A581" s="65" t="str">
        <f>IF(AND(F581='Funding Chart'!$B$12,COUNTIF($C$1:C581,C581)=1),MAX($A$1:A580)+1,"")</f>
        <v/>
      </c>
      <c r="B581" s="66" t="s">
        <v>64</v>
      </c>
      <c r="C581" s="70" t="s">
        <v>55</v>
      </c>
      <c r="D581" s="66" t="s">
        <v>364</v>
      </c>
      <c r="E581" s="66">
        <v>2</v>
      </c>
      <c r="F581" s="66" t="s">
        <v>104</v>
      </c>
      <c r="G581" s="66" t="s">
        <v>714</v>
      </c>
      <c r="H581" s="68" t="s">
        <v>351</v>
      </c>
      <c r="I581" s="68" t="s">
        <v>354</v>
      </c>
      <c r="J581" s="66" t="s">
        <v>351</v>
      </c>
      <c r="K581" s="69">
        <v>3814578.401333333</v>
      </c>
    </row>
    <row r="582" spans="1:11" ht="13.2" customHeight="1" x14ac:dyDescent="0.2">
      <c r="A582" s="65" t="str">
        <f>IF(AND(F582='Funding Chart'!$B$12,COUNTIF($C$1:C582,C582)=1),MAX($A$1:A581)+1,"")</f>
        <v/>
      </c>
      <c r="B582" s="66" t="s">
        <v>64</v>
      </c>
      <c r="C582" s="70" t="s">
        <v>55</v>
      </c>
      <c r="D582" s="66" t="s">
        <v>364</v>
      </c>
      <c r="E582" s="66">
        <v>2</v>
      </c>
      <c r="F582" s="66" t="s">
        <v>104</v>
      </c>
      <c r="G582" s="66" t="s">
        <v>714</v>
      </c>
      <c r="H582" s="68" t="s">
        <v>25</v>
      </c>
      <c r="I582" s="68" t="s">
        <v>354</v>
      </c>
      <c r="J582" s="66" t="s">
        <v>25</v>
      </c>
      <c r="K582" s="69">
        <v>91018.117333333328</v>
      </c>
    </row>
    <row r="583" spans="1:11" ht="13.2" customHeight="1" x14ac:dyDescent="0.2">
      <c r="A583" s="65" t="str">
        <f>IF(AND(F583='Funding Chart'!$B$12,COUNTIF($C$1:C583,C583)=1),MAX($A$1:A582)+1,"")</f>
        <v/>
      </c>
      <c r="B583" s="66" t="s">
        <v>64</v>
      </c>
      <c r="C583" s="70" t="s">
        <v>55</v>
      </c>
      <c r="D583" s="66" t="s">
        <v>364</v>
      </c>
      <c r="E583" s="66">
        <v>2</v>
      </c>
      <c r="F583" s="66" t="s">
        <v>104</v>
      </c>
      <c r="G583" s="66" t="s">
        <v>714</v>
      </c>
      <c r="H583" s="68" t="s">
        <v>24</v>
      </c>
      <c r="I583" s="68" t="s">
        <v>354</v>
      </c>
      <c r="J583" s="66" t="s">
        <v>24</v>
      </c>
      <c r="K583" s="69">
        <v>385910.1916190476</v>
      </c>
    </row>
    <row r="584" spans="1:11" ht="11.4" x14ac:dyDescent="0.2">
      <c r="A584" s="65" t="str">
        <f>IF(AND(F584='Funding Chart'!$B$12,COUNTIF($C$1:C584,C584)=1),MAX($A$1:A583)+1,"")</f>
        <v/>
      </c>
      <c r="B584" s="66" t="s">
        <v>105</v>
      </c>
      <c r="C584" s="70" t="s">
        <v>55</v>
      </c>
      <c r="D584" s="66" t="s">
        <v>364</v>
      </c>
      <c r="E584" s="66">
        <v>2</v>
      </c>
      <c r="F584" s="66" t="s">
        <v>104</v>
      </c>
      <c r="G584" s="66" t="s">
        <v>714</v>
      </c>
      <c r="H584" s="68" t="s">
        <v>360</v>
      </c>
      <c r="I584" s="68" t="s">
        <v>362</v>
      </c>
      <c r="J584" s="66" t="s">
        <v>360</v>
      </c>
      <c r="K584" s="69">
        <v>402085</v>
      </c>
    </row>
    <row r="585" spans="1:11" ht="11.4" x14ac:dyDescent="0.2">
      <c r="A585" s="65" t="str">
        <f>IF(AND(F585='Funding Chart'!$B$12,COUNTIF($C$1:C585,C585)=1),MAX($A$1:A584)+1,"")</f>
        <v/>
      </c>
      <c r="B585" s="66" t="s">
        <v>72</v>
      </c>
      <c r="C585" s="70" t="s">
        <v>28</v>
      </c>
      <c r="D585" s="66" t="s">
        <v>364</v>
      </c>
      <c r="E585" s="66">
        <v>2</v>
      </c>
      <c r="F585" s="66" t="s">
        <v>100</v>
      </c>
      <c r="G585" s="66" t="s">
        <v>715</v>
      </c>
      <c r="H585" s="68" t="s">
        <v>103</v>
      </c>
      <c r="I585" s="68" t="s">
        <v>362</v>
      </c>
      <c r="J585" s="66" t="s">
        <v>349</v>
      </c>
      <c r="K585" s="69">
        <v>180000</v>
      </c>
    </row>
    <row r="586" spans="1:11" ht="13.2" customHeight="1" x14ac:dyDescent="0.2">
      <c r="A586" s="65" t="str">
        <f>IF(AND(F586='Funding Chart'!$B$12,COUNTIF($C$1:C586,C586)=1),MAX($A$1:A585)+1,"")</f>
        <v/>
      </c>
      <c r="B586" s="66" t="s">
        <v>72</v>
      </c>
      <c r="C586" s="70" t="s">
        <v>28</v>
      </c>
      <c r="D586" s="66" t="s">
        <v>364</v>
      </c>
      <c r="E586" s="66">
        <v>2</v>
      </c>
      <c r="F586" s="66" t="s">
        <v>100</v>
      </c>
      <c r="G586" s="66" t="s">
        <v>715</v>
      </c>
      <c r="H586" s="68" t="s">
        <v>357</v>
      </c>
      <c r="I586" s="68" t="s">
        <v>358</v>
      </c>
      <c r="J586" s="66" t="s">
        <v>357</v>
      </c>
      <c r="K586" s="69">
        <v>403889</v>
      </c>
    </row>
    <row r="587" spans="1:11" ht="11.4" x14ac:dyDescent="0.2">
      <c r="A587" s="65" t="str">
        <f>IF(AND(F587='Funding Chart'!$B$12,COUNTIF($C$1:C587,C587)=1),MAX($A$1:A586)+1,"")</f>
        <v/>
      </c>
      <c r="B587" s="66" t="s">
        <v>72</v>
      </c>
      <c r="C587" s="70" t="s">
        <v>28</v>
      </c>
      <c r="D587" s="66" t="s">
        <v>364</v>
      </c>
      <c r="E587" s="66">
        <v>2</v>
      </c>
      <c r="F587" s="66" t="s">
        <v>100</v>
      </c>
      <c r="G587" s="66" t="s">
        <v>715</v>
      </c>
      <c r="H587" s="68" t="s">
        <v>80</v>
      </c>
      <c r="I587" s="68" t="s">
        <v>362</v>
      </c>
      <c r="J587" s="66" t="s">
        <v>80</v>
      </c>
      <c r="K587" s="69">
        <v>0</v>
      </c>
    </row>
    <row r="588" spans="1:11" ht="11.4" x14ac:dyDescent="0.2">
      <c r="A588" s="65" t="str">
        <f>IF(AND(F588='Funding Chart'!$B$12,COUNTIF($C$1:C588,C588)=1),MAX($A$1:A587)+1,"")</f>
        <v/>
      </c>
      <c r="B588" s="66" t="s">
        <v>72</v>
      </c>
      <c r="C588" s="70" t="s">
        <v>28</v>
      </c>
      <c r="D588" s="66" t="s">
        <v>364</v>
      </c>
      <c r="E588" s="66">
        <v>2</v>
      </c>
      <c r="F588" s="66" t="s">
        <v>100</v>
      </c>
      <c r="G588" s="66" t="s">
        <v>715</v>
      </c>
      <c r="H588" s="68" t="s">
        <v>355</v>
      </c>
      <c r="I588" s="68" t="s">
        <v>354</v>
      </c>
      <c r="J588" s="66" t="s">
        <v>355</v>
      </c>
      <c r="K588" s="69">
        <v>7032.4285714285706</v>
      </c>
    </row>
    <row r="589" spans="1:11" ht="13.2" customHeight="1" x14ac:dyDescent="0.2">
      <c r="A589" s="65" t="str">
        <f>IF(AND(F589='Funding Chart'!$B$12,COUNTIF($C$1:C589,C589)=1),MAX($A$1:A588)+1,"")</f>
        <v/>
      </c>
      <c r="B589" s="66" t="s">
        <v>72</v>
      </c>
      <c r="C589" s="70" t="s">
        <v>28</v>
      </c>
      <c r="D589" s="66" t="s">
        <v>364</v>
      </c>
      <c r="E589" s="66">
        <v>2</v>
      </c>
      <c r="F589" s="66" t="s">
        <v>100</v>
      </c>
      <c r="G589" s="66" t="s">
        <v>715</v>
      </c>
      <c r="H589" s="68" t="s">
        <v>351</v>
      </c>
      <c r="I589" s="68" t="s">
        <v>354</v>
      </c>
      <c r="J589" s="66" t="s">
        <v>351</v>
      </c>
      <c r="K589" s="69">
        <v>1137959.4017142856</v>
      </c>
    </row>
    <row r="590" spans="1:11" ht="13.2" customHeight="1" x14ac:dyDescent="0.2">
      <c r="A590" s="65" t="str">
        <f>IF(AND(F590='Funding Chart'!$B$12,COUNTIF($C$1:C590,C590)=1),MAX($A$1:A589)+1,"")</f>
        <v/>
      </c>
      <c r="B590" s="66" t="s">
        <v>72</v>
      </c>
      <c r="C590" s="70" t="s">
        <v>28</v>
      </c>
      <c r="D590" s="66" t="s">
        <v>364</v>
      </c>
      <c r="E590" s="66">
        <v>2</v>
      </c>
      <c r="F590" s="66" t="s">
        <v>100</v>
      </c>
      <c r="G590" s="66" t="s">
        <v>715</v>
      </c>
      <c r="H590" s="68" t="s">
        <v>25</v>
      </c>
      <c r="I590" s="68" t="s">
        <v>354</v>
      </c>
      <c r="J590" s="66" t="s">
        <v>25</v>
      </c>
      <c r="K590" s="69">
        <v>905595.94285714289</v>
      </c>
    </row>
    <row r="591" spans="1:11" ht="13.2" customHeight="1" x14ac:dyDescent="0.2">
      <c r="A591" s="65" t="str">
        <f>IF(AND(F591='Funding Chart'!$B$12,COUNTIF($C$1:C591,C591)=1),MAX($A$1:A590)+1,"")</f>
        <v/>
      </c>
      <c r="B591" s="66" t="s">
        <v>72</v>
      </c>
      <c r="C591" s="70" t="s">
        <v>28</v>
      </c>
      <c r="D591" s="66" t="s">
        <v>364</v>
      </c>
      <c r="E591" s="66">
        <v>2</v>
      </c>
      <c r="F591" s="66" t="s">
        <v>100</v>
      </c>
      <c r="G591" s="66" t="s">
        <v>715</v>
      </c>
      <c r="H591" s="68" t="s">
        <v>24</v>
      </c>
      <c r="I591" s="68" t="s">
        <v>354</v>
      </c>
      <c r="J591" s="66" t="s">
        <v>24</v>
      </c>
      <c r="K591" s="69">
        <v>59450.218666666668</v>
      </c>
    </row>
    <row r="592" spans="1:11" ht="13.2" customHeight="1" x14ac:dyDescent="0.2">
      <c r="A592" s="65" t="str">
        <f>IF(AND(F592='Funding Chart'!$B$12,COUNTIF($C$1:C592,C592)=1),MAX($A$1:A591)+1,"")</f>
        <v/>
      </c>
      <c r="B592" s="66" t="s">
        <v>102</v>
      </c>
      <c r="C592" s="70" t="s">
        <v>28</v>
      </c>
      <c r="D592" s="66" t="s">
        <v>364</v>
      </c>
      <c r="E592" s="66">
        <v>2</v>
      </c>
      <c r="F592" s="66" t="s">
        <v>100</v>
      </c>
      <c r="G592" s="66" t="s">
        <v>715</v>
      </c>
      <c r="H592" s="68" t="s">
        <v>360</v>
      </c>
      <c r="I592" s="68" t="s">
        <v>362</v>
      </c>
      <c r="J592" s="66" t="s">
        <v>360</v>
      </c>
      <c r="K592" s="69">
        <v>362979</v>
      </c>
    </row>
    <row r="593" spans="1:11" ht="13.2" customHeight="1" x14ac:dyDescent="0.2">
      <c r="A593" s="65" t="str">
        <f>IF(AND(F593='Funding Chart'!$B$12,COUNTIF($C$1:C593,C593)=1),MAX($A$1:A592)+1,"")</f>
        <v/>
      </c>
      <c r="B593" s="66" t="s">
        <v>71</v>
      </c>
      <c r="C593" s="70" t="s">
        <v>56</v>
      </c>
      <c r="D593" s="66" t="s">
        <v>364</v>
      </c>
      <c r="E593" s="66">
        <v>2</v>
      </c>
      <c r="F593" s="66" t="s">
        <v>97</v>
      </c>
      <c r="G593" s="66" t="s">
        <v>664</v>
      </c>
      <c r="H593" s="68" t="s">
        <v>99</v>
      </c>
      <c r="I593" s="68" t="s">
        <v>362</v>
      </c>
      <c r="J593" s="66" t="s">
        <v>349</v>
      </c>
      <c r="K593" s="69">
        <v>90000</v>
      </c>
    </row>
    <row r="594" spans="1:11" ht="13.2" customHeight="1" x14ac:dyDescent="0.2">
      <c r="A594" s="65" t="str">
        <f>IF(AND(F594='Funding Chart'!$B$12,COUNTIF($C$1:C594,C594)=1),MAX($A$1:A593)+1,"")</f>
        <v/>
      </c>
      <c r="B594" s="66" t="s">
        <v>71</v>
      </c>
      <c r="C594" s="70" t="s">
        <v>56</v>
      </c>
      <c r="D594" s="66" t="s">
        <v>364</v>
      </c>
      <c r="E594" s="66">
        <v>2</v>
      </c>
      <c r="F594" s="66" t="s">
        <v>97</v>
      </c>
      <c r="G594" s="66" t="s">
        <v>664</v>
      </c>
      <c r="H594" s="68" t="s">
        <v>357</v>
      </c>
      <c r="I594" s="68" t="s">
        <v>358</v>
      </c>
      <c r="J594" s="66" t="s">
        <v>357</v>
      </c>
      <c r="K594" s="69">
        <v>161291</v>
      </c>
    </row>
    <row r="595" spans="1:11" ht="13.2" customHeight="1" x14ac:dyDescent="0.2">
      <c r="A595" s="65" t="str">
        <f>IF(AND(F595='Funding Chart'!$B$12,COUNTIF($C$1:C595,C595)=1),MAX($A$1:A594)+1,"")</f>
        <v/>
      </c>
      <c r="B595" s="66" t="s">
        <v>71</v>
      </c>
      <c r="C595" s="70" t="s">
        <v>56</v>
      </c>
      <c r="D595" s="66" t="s">
        <v>364</v>
      </c>
      <c r="E595" s="66">
        <v>2</v>
      </c>
      <c r="F595" s="66" t="s">
        <v>97</v>
      </c>
      <c r="G595" s="66" t="s">
        <v>664</v>
      </c>
      <c r="H595" s="68" t="s">
        <v>80</v>
      </c>
      <c r="I595" s="68" t="s">
        <v>362</v>
      </c>
      <c r="J595" s="66" t="s">
        <v>80</v>
      </c>
      <c r="K595" s="69">
        <v>7472</v>
      </c>
    </row>
    <row r="596" spans="1:11" ht="13.2" customHeight="1" x14ac:dyDescent="0.2">
      <c r="A596" s="65" t="str">
        <f>IF(AND(F596='Funding Chart'!$B$12,COUNTIF($C$1:C596,C596)=1),MAX($A$1:A595)+1,"")</f>
        <v/>
      </c>
      <c r="B596" s="66" t="s">
        <v>71</v>
      </c>
      <c r="C596" s="70" t="s">
        <v>56</v>
      </c>
      <c r="D596" s="66" t="s">
        <v>364</v>
      </c>
      <c r="E596" s="66">
        <v>2</v>
      </c>
      <c r="F596" s="66" t="s">
        <v>97</v>
      </c>
      <c r="G596" s="66" t="s">
        <v>664</v>
      </c>
      <c r="H596" s="68" t="s">
        <v>351</v>
      </c>
      <c r="I596" s="68" t="s">
        <v>354</v>
      </c>
      <c r="J596" s="66" t="s">
        <v>351</v>
      </c>
      <c r="K596" s="69">
        <v>516873.4613333334</v>
      </c>
    </row>
    <row r="597" spans="1:11" ht="13.2" customHeight="1" x14ac:dyDescent="0.2">
      <c r="A597" s="65" t="str">
        <f>IF(AND(F597='Funding Chart'!$B$12,COUNTIF($C$1:C597,C597)=1),MAX($A$1:A596)+1,"")</f>
        <v/>
      </c>
      <c r="B597" s="66" t="s">
        <v>71</v>
      </c>
      <c r="C597" s="70" t="s">
        <v>56</v>
      </c>
      <c r="D597" s="66" t="s">
        <v>364</v>
      </c>
      <c r="E597" s="66">
        <v>2</v>
      </c>
      <c r="F597" s="66" t="s">
        <v>97</v>
      </c>
      <c r="G597" s="66" t="s">
        <v>664</v>
      </c>
      <c r="H597" s="68" t="s">
        <v>25</v>
      </c>
      <c r="I597" s="68" t="s">
        <v>354</v>
      </c>
      <c r="J597" s="66" t="s">
        <v>25</v>
      </c>
      <c r="K597" s="69">
        <v>10399.628571428571</v>
      </c>
    </row>
    <row r="598" spans="1:11" ht="13.2" customHeight="1" x14ac:dyDescent="0.2">
      <c r="A598" s="65" t="str">
        <f>IF(AND(F598='Funding Chart'!$B$12,COUNTIF($C$1:C598,C598)=1),MAX($A$1:A597)+1,"")</f>
        <v/>
      </c>
      <c r="B598" s="66" t="s">
        <v>71</v>
      </c>
      <c r="C598" s="70" t="s">
        <v>56</v>
      </c>
      <c r="D598" s="66" t="s">
        <v>364</v>
      </c>
      <c r="E598" s="66">
        <v>2</v>
      </c>
      <c r="F598" s="66" t="s">
        <v>97</v>
      </c>
      <c r="G598" s="66" t="s">
        <v>664</v>
      </c>
      <c r="H598" s="68" t="s">
        <v>24</v>
      </c>
      <c r="I598" s="68" t="s">
        <v>354</v>
      </c>
      <c r="J598" s="66" t="s">
        <v>24</v>
      </c>
      <c r="K598" s="69">
        <v>80293.392952380964</v>
      </c>
    </row>
    <row r="599" spans="1:11" ht="13.2" customHeight="1" x14ac:dyDescent="0.2">
      <c r="A599" s="65" t="str">
        <f>IF(AND(F599='Funding Chart'!$B$12,COUNTIF($C$1:C599,C599)=1),MAX($A$1:A598)+1,"")</f>
        <v/>
      </c>
      <c r="B599" s="66" t="s">
        <v>98</v>
      </c>
      <c r="C599" s="70" t="s">
        <v>56</v>
      </c>
      <c r="D599" s="66" t="s">
        <v>364</v>
      </c>
      <c r="E599" s="66">
        <v>2</v>
      </c>
      <c r="F599" s="66" t="s">
        <v>97</v>
      </c>
      <c r="G599" s="66" t="s">
        <v>664</v>
      </c>
      <c r="H599" s="68" t="s">
        <v>360</v>
      </c>
      <c r="I599" s="68" t="s">
        <v>362</v>
      </c>
      <c r="J599" s="66" t="s">
        <v>360</v>
      </c>
      <c r="K599" s="69">
        <v>387069</v>
      </c>
    </row>
    <row r="600" spans="1:11" ht="13.2" customHeight="1" x14ac:dyDescent="0.2">
      <c r="A600" s="65" t="str">
        <f>IF(AND(F600='Funding Chart'!$B$12,COUNTIF($C$1:C600,C600)=1),MAX($A$1:A599)+1,"")</f>
        <v/>
      </c>
      <c r="B600" s="66" t="s">
        <v>61</v>
      </c>
      <c r="C600" s="70" t="s">
        <v>96</v>
      </c>
      <c r="D600" s="66" t="s">
        <v>364</v>
      </c>
      <c r="E600" s="66">
        <v>2</v>
      </c>
      <c r="F600" s="66" t="s">
        <v>720</v>
      </c>
      <c r="G600" s="66" t="s">
        <v>710</v>
      </c>
      <c r="H600" s="68" t="s">
        <v>351</v>
      </c>
      <c r="I600" s="68" t="s">
        <v>354</v>
      </c>
      <c r="J600" s="66" t="s">
        <v>351</v>
      </c>
      <c r="K600" s="69">
        <v>2213669.2737142863</v>
      </c>
    </row>
    <row r="601" spans="1:11" ht="13.2" customHeight="1" x14ac:dyDescent="0.2">
      <c r="A601" s="65" t="str">
        <f>IF(AND(F601='Funding Chart'!$B$12,COUNTIF($C$1:C601,C601)=1),MAX($A$1:A600)+1,"")</f>
        <v/>
      </c>
      <c r="B601" s="66" t="s">
        <v>61</v>
      </c>
      <c r="C601" s="70" t="s">
        <v>96</v>
      </c>
      <c r="D601" s="66" t="s">
        <v>364</v>
      </c>
      <c r="E601" s="66">
        <v>2</v>
      </c>
      <c r="F601" s="66" t="s">
        <v>720</v>
      </c>
      <c r="G601" s="66" t="s">
        <v>710</v>
      </c>
      <c r="H601" s="68" t="s">
        <v>25</v>
      </c>
      <c r="I601" s="68" t="s">
        <v>354</v>
      </c>
      <c r="J601" s="66" t="s">
        <v>25</v>
      </c>
      <c r="K601" s="69">
        <v>140782.33599999998</v>
      </c>
    </row>
    <row r="602" spans="1:11" ht="13.2" customHeight="1" x14ac:dyDescent="0.2">
      <c r="A602" s="65" t="str">
        <f>IF(AND(F602='Funding Chart'!$B$12,COUNTIF($C$1:C602,C602)=1),MAX($A$1:A601)+1,"")</f>
        <v/>
      </c>
      <c r="B602" s="66" t="s">
        <v>61</v>
      </c>
      <c r="C602" s="70" t="s">
        <v>96</v>
      </c>
      <c r="D602" s="66" t="s">
        <v>364</v>
      </c>
      <c r="E602" s="66">
        <v>2</v>
      </c>
      <c r="F602" s="66" t="s">
        <v>720</v>
      </c>
      <c r="G602" s="66" t="s">
        <v>710</v>
      </c>
      <c r="H602" s="68" t="s">
        <v>24</v>
      </c>
      <c r="I602" s="68" t="s">
        <v>354</v>
      </c>
      <c r="J602" s="66" t="s">
        <v>24</v>
      </c>
      <c r="K602" s="69">
        <v>2236390.9523809524</v>
      </c>
    </row>
    <row r="603" spans="1:11" ht="13.2" customHeight="1" x14ac:dyDescent="0.2">
      <c r="A603" s="65" t="str">
        <f>IF(AND(F603='Funding Chart'!$B$12,COUNTIF($C$1:C603,C603)=1),MAX($A$1:A602)+1,"")</f>
        <v/>
      </c>
      <c r="B603" s="66" t="s">
        <v>61</v>
      </c>
      <c r="C603" s="70" t="s">
        <v>96</v>
      </c>
      <c r="D603" s="66" t="s">
        <v>364</v>
      </c>
      <c r="E603" s="66">
        <v>2</v>
      </c>
      <c r="F603" s="66" t="s">
        <v>720</v>
      </c>
      <c r="G603" s="66" t="s">
        <v>710</v>
      </c>
      <c r="H603" s="68" t="s">
        <v>360</v>
      </c>
      <c r="I603" s="68" t="s">
        <v>362</v>
      </c>
      <c r="J603" s="66" t="s">
        <v>360</v>
      </c>
      <c r="K603" s="69">
        <v>387141</v>
      </c>
    </row>
    <row r="604" spans="1:11" ht="13.2" customHeight="1" x14ac:dyDescent="0.2">
      <c r="A604" s="65" t="str">
        <f>IF(AND(F604='Funding Chart'!$B$12,COUNTIF($C$1:C604,C604)=1),MAX($A$1:A603)+1,"")</f>
        <v/>
      </c>
      <c r="B604" s="66" t="s">
        <v>61</v>
      </c>
      <c r="C604" s="70" t="s">
        <v>96</v>
      </c>
      <c r="D604" s="66" t="s">
        <v>364</v>
      </c>
      <c r="E604" s="66">
        <v>2</v>
      </c>
      <c r="F604" s="66" t="s">
        <v>720</v>
      </c>
      <c r="G604" s="66" t="s">
        <v>710</v>
      </c>
      <c r="H604" s="68" t="s">
        <v>95</v>
      </c>
      <c r="I604" s="68" t="s">
        <v>362</v>
      </c>
      <c r="J604" s="66" t="s">
        <v>349</v>
      </c>
      <c r="K604" s="69">
        <v>189216</v>
      </c>
    </row>
    <row r="605" spans="1:11" ht="13.2" customHeight="1" x14ac:dyDescent="0.2">
      <c r="A605" s="65" t="str">
        <f>IF(AND(F605='Funding Chart'!$B$12,COUNTIF($C$1:C605,C605)=1),MAX($A$1:A604)+1,"")</f>
        <v/>
      </c>
      <c r="B605" s="66" t="s">
        <v>61</v>
      </c>
      <c r="C605" s="70" t="s">
        <v>96</v>
      </c>
      <c r="D605" s="66" t="s">
        <v>364</v>
      </c>
      <c r="E605" s="66">
        <v>2</v>
      </c>
      <c r="F605" s="66" t="s">
        <v>720</v>
      </c>
      <c r="G605" s="66" t="s">
        <v>710</v>
      </c>
      <c r="H605" s="68" t="s">
        <v>357</v>
      </c>
      <c r="I605" s="68" t="s">
        <v>358</v>
      </c>
      <c r="J605" s="66" t="s">
        <v>357</v>
      </c>
      <c r="K605" s="69">
        <v>380167</v>
      </c>
    </row>
    <row r="606" spans="1:11" ht="13.2" customHeight="1" x14ac:dyDescent="0.2">
      <c r="A606" s="65" t="str">
        <f>IF(AND(F606='Funding Chart'!$B$12,COUNTIF($C$1:C606,C606)=1),MAX($A$1:A605)+1,"")</f>
        <v/>
      </c>
      <c r="B606" s="66" t="s">
        <v>61</v>
      </c>
      <c r="C606" s="70" t="s">
        <v>96</v>
      </c>
      <c r="D606" s="66" t="s">
        <v>364</v>
      </c>
      <c r="E606" s="66">
        <v>2</v>
      </c>
      <c r="F606" s="66" t="s">
        <v>720</v>
      </c>
      <c r="G606" s="66" t="s">
        <v>710</v>
      </c>
      <c r="H606" s="68" t="s">
        <v>80</v>
      </c>
      <c r="I606" s="68" t="s">
        <v>362</v>
      </c>
      <c r="J606" s="66" t="s">
        <v>80</v>
      </c>
      <c r="K606" s="69">
        <v>3595</v>
      </c>
    </row>
    <row r="607" spans="1:11" ht="11.4" x14ac:dyDescent="0.2">
      <c r="A607" s="65" t="str">
        <f>IF(AND(F607='Funding Chart'!$B$12,COUNTIF($C$1:C607,C607)=1),MAX($A$1:A606)+1,"")</f>
        <v/>
      </c>
      <c r="B607" s="66" t="s">
        <v>91</v>
      </c>
      <c r="C607" s="70" t="s">
        <v>27</v>
      </c>
      <c r="D607" s="66" t="s">
        <v>364</v>
      </c>
      <c r="E607" s="66">
        <v>2</v>
      </c>
      <c r="F607" s="66" t="s">
        <v>87</v>
      </c>
      <c r="G607" s="66" t="s">
        <v>90</v>
      </c>
      <c r="H607" s="68" t="s">
        <v>93</v>
      </c>
      <c r="I607" s="68" t="s">
        <v>362</v>
      </c>
      <c r="J607" s="66" t="s">
        <v>349</v>
      </c>
      <c r="K607" s="69">
        <v>212076</v>
      </c>
    </row>
    <row r="608" spans="1:11" ht="13.2" customHeight="1" x14ac:dyDescent="0.2">
      <c r="A608" s="65" t="str">
        <f>IF(AND(F608='Funding Chart'!$B$12,COUNTIF($C$1:C608,C608)=1),MAX($A$1:A607)+1,"")</f>
        <v/>
      </c>
      <c r="B608" s="66" t="s">
        <v>91</v>
      </c>
      <c r="C608" s="70" t="s">
        <v>27</v>
      </c>
      <c r="D608" s="66" t="s">
        <v>364</v>
      </c>
      <c r="E608" s="66">
        <v>2</v>
      </c>
      <c r="F608" s="66" t="s">
        <v>87</v>
      </c>
      <c r="G608" s="66" t="s">
        <v>90</v>
      </c>
      <c r="H608" s="68" t="s">
        <v>357</v>
      </c>
      <c r="I608" s="68" t="s">
        <v>358</v>
      </c>
      <c r="J608" s="66" t="s">
        <v>357</v>
      </c>
      <c r="K608" s="69">
        <v>675648</v>
      </c>
    </row>
    <row r="609" spans="1:11" ht="13.2" customHeight="1" x14ac:dyDescent="0.2">
      <c r="A609" s="65" t="str">
        <f>IF(AND(F609='Funding Chart'!$B$12,COUNTIF($C$1:C609,C609)=1),MAX($A$1:A608)+1,"")</f>
        <v/>
      </c>
      <c r="B609" s="66" t="s">
        <v>91</v>
      </c>
      <c r="C609" s="70" t="s">
        <v>27</v>
      </c>
      <c r="D609" s="66" t="s">
        <v>364</v>
      </c>
      <c r="E609" s="66">
        <v>2</v>
      </c>
      <c r="F609" s="66" t="s">
        <v>87</v>
      </c>
      <c r="G609" s="66" t="s">
        <v>90</v>
      </c>
      <c r="H609" s="68" t="s">
        <v>80</v>
      </c>
      <c r="I609" s="68" t="s">
        <v>362</v>
      </c>
      <c r="J609" s="66" t="s">
        <v>80</v>
      </c>
      <c r="K609" s="69">
        <v>44012</v>
      </c>
    </row>
    <row r="610" spans="1:11" ht="13.2" customHeight="1" x14ac:dyDescent="0.2">
      <c r="A610" s="65" t="str">
        <f>IF(AND(F610='Funding Chart'!$B$12,COUNTIF($C$1:C610,C610)=1),MAX($A$1:A609)+1,"")</f>
        <v/>
      </c>
      <c r="B610" s="66" t="s">
        <v>91</v>
      </c>
      <c r="C610" s="70" t="s">
        <v>27</v>
      </c>
      <c r="D610" s="66" t="s">
        <v>364</v>
      </c>
      <c r="E610" s="66">
        <v>2</v>
      </c>
      <c r="F610" s="66" t="s">
        <v>87</v>
      </c>
      <c r="G610" s="66" t="s">
        <v>90</v>
      </c>
      <c r="H610" s="68" t="s">
        <v>355</v>
      </c>
      <c r="I610" s="68" t="s">
        <v>354</v>
      </c>
      <c r="J610" s="66" t="s">
        <v>355</v>
      </c>
      <c r="K610" s="69">
        <v>50787.205714285723</v>
      </c>
    </row>
    <row r="611" spans="1:11" ht="13.2" customHeight="1" x14ac:dyDescent="0.2">
      <c r="A611" s="65" t="str">
        <f>IF(AND(F611='Funding Chart'!$B$12,COUNTIF($C$1:C611,C611)=1),MAX($A$1:A610)+1,"")</f>
        <v/>
      </c>
      <c r="B611" s="66" t="s">
        <v>91</v>
      </c>
      <c r="C611" s="70" t="s">
        <v>27</v>
      </c>
      <c r="D611" s="66" t="s">
        <v>364</v>
      </c>
      <c r="E611" s="66">
        <v>2</v>
      </c>
      <c r="F611" s="66" t="s">
        <v>87</v>
      </c>
      <c r="G611" s="66" t="s">
        <v>90</v>
      </c>
      <c r="H611" s="68" t="s">
        <v>351</v>
      </c>
      <c r="I611" s="68" t="s">
        <v>354</v>
      </c>
      <c r="J611" s="66" t="s">
        <v>351</v>
      </c>
      <c r="K611" s="69">
        <v>2364248.8373333337</v>
      </c>
    </row>
    <row r="612" spans="1:11" ht="13.2" customHeight="1" x14ac:dyDescent="0.2">
      <c r="A612" s="65" t="str">
        <f>IF(AND(F612='Funding Chart'!$B$12,COUNTIF($C$1:C612,C612)=1),MAX($A$1:A611)+1,"")</f>
        <v/>
      </c>
      <c r="B612" s="66" t="s">
        <v>91</v>
      </c>
      <c r="C612" s="70" t="s">
        <v>27</v>
      </c>
      <c r="D612" s="66" t="s">
        <v>364</v>
      </c>
      <c r="E612" s="66">
        <v>2</v>
      </c>
      <c r="F612" s="66" t="s">
        <v>87</v>
      </c>
      <c r="G612" s="66" t="s">
        <v>90</v>
      </c>
      <c r="H612" s="68" t="s">
        <v>25</v>
      </c>
      <c r="I612" s="68" t="s">
        <v>354</v>
      </c>
      <c r="J612" s="66" t="s">
        <v>25</v>
      </c>
      <c r="K612" s="69">
        <v>1285.232</v>
      </c>
    </row>
    <row r="613" spans="1:11" ht="13.2" customHeight="1" x14ac:dyDescent="0.2">
      <c r="A613" s="65" t="str">
        <f>IF(AND(F613='Funding Chart'!$B$12,COUNTIF($C$1:C613,C613)=1),MAX($A$1:A612)+1,"")</f>
        <v/>
      </c>
      <c r="B613" s="66" t="s">
        <v>91</v>
      </c>
      <c r="C613" s="70" t="s">
        <v>27</v>
      </c>
      <c r="D613" s="66" t="s">
        <v>364</v>
      </c>
      <c r="E613" s="66">
        <v>2</v>
      </c>
      <c r="F613" s="66" t="s">
        <v>87</v>
      </c>
      <c r="G613" s="66" t="s">
        <v>90</v>
      </c>
      <c r="H613" s="68" t="s">
        <v>24</v>
      </c>
      <c r="I613" s="68" t="s">
        <v>354</v>
      </c>
      <c r="J613" s="66" t="s">
        <v>24</v>
      </c>
      <c r="K613" s="69">
        <v>1160153.6314285717</v>
      </c>
    </row>
    <row r="614" spans="1:11" ht="13.2" customHeight="1" x14ac:dyDescent="0.2">
      <c r="A614" s="65" t="str">
        <f>IF(AND(F614='Funding Chart'!$B$12,COUNTIF($C$1:C614,C614)=1),MAX($A$1:A613)+1,"")</f>
        <v/>
      </c>
      <c r="B614" s="66" t="s">
        <v>89</v>
      </c>
      <c r="C614" s="70" t="s">
        <v>27</v>
      </c>
      <c r="D614" s="66" t="s">
        <v>364</v>
      </c>
      <c r="E614" s="66">
        <v>2</v>
      </c>
      <c r="F614" s="66" t="s">
        <v>87</v>
      </c>
      <c r="G614" s="66" t="s">
        <v>90</v>
      </c>
      <c r="H614" s="68" t="s">
        <v>360</v>
      </c>
      <c r="I614" s="68" t="s">
        <v>362</v>
      </c>
      <c r="J614" s="66" t="s">
        <v>360</v>
      </c>
      <c r="K614" s="69">
        <v>686446</v>
      </c>
    </row>
    <row r="615" spans="1:11" ht="13.2" customHeight="1" x14ac:dyDescent="0.2">
      <c r="A615" s="65" t="str">
        <f>IF(AND(F615='Funding Chart'!$B$12,COUNTIF($C$1:C615,C615)=1),MAX($A$1:A614)+1,"")</f>
        <v/>
      </c>
      <c r="B615" s="66" t="s">
        <v>77</v>
      </c>
      <c r="C615" s="70" t="s">
        <v>57</v>
      </c>
      <c r="D615" s="66" t="s">
        <v>364</v>
      </c>
      <c r="E615" s="66">
        <v>2</v>
      </c>
      <c r="F615" s="66" t="s">
        <v>77</v>
      </c>
      <c r="G615" s="66" t="s">
        <v>76</v>
      </c>
      <c r="H615" s="68" t="s">
        <v>58</v>
      </c>
      <c r="I615" s="68" t="s">
        <v>358</v>
      </c>
      <c r="J615" s="68" t="s">
        <v>58</v>
      </c>
      <c r="K615" s="69">
        <v>511909</v>
      </c>
    </row>
    <row r="616" spans="1:11" ht="13.2" customHeight="1" x14ac:dyDescent="0.2">
      <c r="A616" s="65" t="str">
        <f>IF(AND(F616='Funding Chart'!$B$12,COUNTIF($C$1:C616,C616)=1),MAX($A$1:A615)+1,"")</f>
        <v/>
      </c>
      <c r="B616" s="66" t="s">
        <v>77</v>
      </c>
      <c r="C616" s="70" t="s">
        <v>57</v>
      </c>
      <c r="D616" s="66" t="s">
        <v>364</v>
      </c>
      <c r="E616" s="66">
        <v>2</v>
      </c>
      <c r="F616" s="66" t="s">
        <v>77</v>
      </c>
      <c r="G616" s="66" t="s">
        <v>76</v>
      </c>
      <c r="H616" s="68" t="s">
        <v>79</v>
      </c>
      <c r="I616" s="68" t="s">
        <v>362</v>
      </c>
      <c r="J616" s="66" t="s">
        <v>349</v>
      </c>
      <c r="K616" s="69">
        <v>180000</v>
      </c>
    </row>
    <row r="617" spans="1:11" ht="13.2" customHeight="1" x14ac:dyDescent="0.2">
      <c r="A617" s="65" t="str">
        <f>IF(AND(F617='Funding Chart'!$B$12,COUNTIF($C$1:C617,C617)=1),MAX($A$1:A616)+1,"")</f>
        <v/>
      </c>
      <c r="B617" s="66" t="s">
        <v>77</v>
      </c>
      <c r="C617" s="70" t="s">
        <v>57</v>
      </c>
      <c r="D617" s="66" t="s">
        <v>364</v>
      </c>
      <c r="E617" s="66">
        <v>2</v>
      </c>
      <c r="F617" s="66" t="s">
        <v>77</v>
      </c>
      <c r="G617" s="66" t="s">
        <v>76</v>
      </c>
      <c r="H617" s="68" t="s">
        <v>80</v>
      </c>
      <c r="I617" s="68" t="s">
        <v>362</v>
      </c>
      <c r="J617" s="66" t="s">
        <v>80</v>
      </c>
      <c r="K617" s="69">
        <v>14097</v>
      </c>
    </row>
    <row r="618" spans="1:11" ht="13.2" customHeight="1" x14ac:dyDescent="0.2">
      <c r="A618" s="65" t="str">
        <f>IF(AND(F618='Funding Chart'!$B$12,COUNTIF($C$1:C618,C618)=1),MAX($A$1:A617)+1,"")</f>
        <v/>
      </c>
      <c r="B618" s="66" t="s">
        <v>77</v>
      </c>
      <c r="C618" s="70" t="s">
        <v>57</v>
      </c>
      <c r="D618" s="66" t="s">
        <v>364</v>
      </c>
      <c r="E618" s="66">
        <v>2</v>
      </c>
      <c r="F618" s="66" t="s">
        <v>77</v>
      </c>
      <c r="G618" s="66" t="s">
        <v>76</v>
      </c>
      <c r="H618" s="68" t="s">
        <v>351</v>
      </c>
      <c r="I618" s="68" t="s">
        <v>354</v>
      </c>
      <c r="J618" s="66" t="s">
        <v>351</v>
      </c>
      <c r="K618" s="69">
        <v>2377963.3226666674</v>
      </c>
    </row>
    <row r="619" spans="1:11" ht="13.2" customHeight="1" x14ac:dyDescent="0.2">
      <c r="A619" s="65" t="str">
        <f>IF(AND(F619='Funding Chart'!$B$12,COUNTIF($C$1:C619,C619)=1),MAX($A$1:A618)+1,"")</f>
        <v/>
      </c>
      <c r="B619" s="66" t="s">
        <v>77</v>
      </c>
      <c r="C619" s="70" t="s">
        <v>57</v>
      </c>
      <c r="D619" s="66" t="s">
        <v>364</v>
      </c>
      <c r="E619" s="66">
        <v>2</v>
      </c>
      <c r="F619" s="66" t="s">
        <v>77</v>
      </c>
      <c r="G619" s="66" t="s">
        <v>76</v>
      </c>
      <c r="H619" s="68" t="s">
        <v>25</v>
      </c>
      <c r="I619" s="68" t="s">
        <v>354</v>
      </c>
      <c r="J619" s="66" t="s">
        <v>25</v>
      </c>
      <c r="K619" s="69">
        <v>1710.08</v>
      </c>
    </row>
    <row r="620" spans="1:11" ht="13.2" customHeight="1" x14ac:dyDescent="0.2">
      <c r="A620" s="65" t="str">
        <f>IF(AND(F620='Funding Chart'!$B$12,COUNTIF($C$1:C620,C620)=1),MAX($A$1:A619)+1,"")</f>
        <v/>
      </c>
      <c r="B620" s="66" t="s">
        <v>77</v>
      </c>
      <c r="C620" s="70" t="s">
        <v>57</v>
      </c>
      <c r="D620" s="66" t="s">
        <v>364</v>
      </c>
      <c r="E620" s="66">
        <v>2</v>
      </c>
      <c r="F620" s="66" t="s">
        <v>77</v>
      </c>
      <c r="G620" s="66" t="s">
        <v>76</v>
      </c>
      <c r="H620" s="68" t="s">
        <v>24</v>
      </c>
      <c r="I620" s="68" t="s">
        <v>354</v>
      </c>
      <c r="J620" s="66" t="s">
        <v>24</v>
      </c>
      <c r="K620" s="69">
        <v>331499.55161904753</v>
      </c>
    </row>
    <row r="621" spans="1:11" ht="13.2" customHeight="1" x14ac:dyDescent="0.2">
      <c r="A621" s="65" t="str">
        <f>IF(AND(F621='Funding Chart'!$B$12,COUNTIF($C$1:C621,C621)=1),MAX($A$1:A620)+1,"")</f>
        <v/>
      </c>
      <c r="B621" s="66" t="s">
        <v>78</v>
      </c>
      <c r="C621" s="70" t="s">
        <v>57</v>
      </c>
      <c r="D621" s="66" t="s">
        <v>364</v>
      </c>
      <c r="E621" s="66">
        <v>2</v>
      </c>
      <c r="F621" s="66" t="s">
        <v>77</v>
      </c>
      <c r="G621" s="66" t="s">
        <v>76</v>
      </c>
      <c r="H621" s="68" t="s">
        <v>360</v>
      </c>
      <c r="I621" s="68" t="s">
        <v>362</v>
      </c>
      <c r="J621" s="66" t="s">
        <v>360</v>
      </c>
      <c r="K621" s="69">
        <v>376130</v>
      </c>
    </row>
    <row r="622" spans="1:11" ht="13.2" customHeight="1" x14ac:dyDescent="0.2">
      <c r="A622" s="65">
        <f>IF(AND(F622='Funding Chart'!$B$12,COUNTIF($C$1:C622,C622)=1),MAX($A$1:A621)+1,"")</f>
        <v>3</v>
      </c>
      <c r="B622" s="66" t="s">
        <v>62</v>
      </c>
      <c r="C622" s="66" t="s">
        <v>390</v>
      </c>
      <c r="D622" s="66" t="s">
        <v>365</v>
      </c>
      <c r="E622" s="66">
        <v>3</v>
      </c>
      <c r="F622" s="66" t="s">
        <v>344</v>
      </c>
      <c r="G622" s="66" t="s">
        <v>668</v>
      </c>
      <c r="H622" s="68" t="s">
        <v>58</v>
      </c>
      <c r="I622" s="68" t="s">
        <v>358</v>
      </c>
      <c r="J622" s="66" t="s">
        <v>58</v>
      </c>
      <c r="K622" s="69">
        <v>61797</v>
      </c>
    </row>
    <row r="623" spans="1:11" ht="13.2" customHeight="1" x14ac:dyDescent="0.2">
      <c r="A623" s="65" t="str">
        <f>IF(AND(F623='Funding Chart'!$B$12,COUNTIF($C$1:C623,C623)=1),MAX($A$1:A622)+1,"")</f>
        <v/>
      </c>
      <c r="B623" s="66" t="s">
        <v>62</v>
      </c>
      <c r="C623" s="66" t="s">
        <v>390</v>
      </c>
      <c r="D623" s="66" t="s">
        <v>365</v>
      </c>
      <c r="E623" s="66">
        <v>3</v>
      </c>
      <c r="F623" s="66" t="s">
        <v>344</v>
      </c>
      <c r="G623" s="66" t="s">
        <v>668</v>
      </c>
      <c r="H623" s="68" t="s">
        <v>81</v>
      </c>
      <c r="I623" s="68" t="s">
        <v>356</v>
      </c>
      <c r="J623" s="66" t="s">
        <v>81</v>
      </c>
      <c r="K623" s="69">
        <v>477905</v>
      </c>
    </row>
    <row r="624" spans="1:11" ht="13.2" customHeight="1" x14ac:dyDescent="0.2">
      <c r="A624" s="65" t="str">
        <f>IF(AND(F624='Funding Chart'!$B$12,COUNTIF($C$1:C624,C624)=1),MAX($A$1:A623)+1,"")</f>
        <v/>
      </c>
      <c r="B624" s="66" t="s">
        <v>62</v>
      </c>
      <c r="C624" s="66" t="s">
        <v>390</v>
      </c>
      <c r="D624" s="66" t="s">
        <v>365</v>
      </c>
      <c r="E624" s="66">
        <v>3</v>
      </c>
      <c r="F624" s="66" t="s">
        <v>344</v>
      </c>
      <c r="G624" s="66" t="s">
        <v>668</v>
      </c>
      <c r="H624" s="68" t="s">
        <v>359</v>
      </c>
      <c r="I624" s="68" t="s">
        <v>362</v>
      </c>
      <c r="J624" s="66" t="s">
        <v>359</v>
      </c>
      <c r="K624" s="69">
        <v>71136</v>
      </c>
    </row>
    <row r="625" spans="1:11" ht="13.2" customHeight="1" x14ac:dyDescent="0.2">
      <c r="A625" s="65" t="str">
        <f>IF(AND(F625='Funding Chart'!$B$12,COUNTIF($C$1:C625,C625)=1),MAX($A$1:A624)+1,"")</f>
        <v/>
      </c>
      <c r="B625" s="66" t="s">
        <v>68</v>
      </c>
      <c r="C625" s="66" t="s">
        <v>391</v>
      </c>
      <c r="D625" s="66" t="s">
        <v>365</v>
      </c>
      <c r="E625" s="66">
        <v>3</v>
      </c>
      <c r="F625" s="66" t="s">
        <v>341</v>
      </c>
      <c r="G625" s="66" t="s">
        <v>669</v>
      </c>
      <c r="H625" s="68" t="s">
        <v>360</v>
      </c>
      <c r="I625" s="68" t="s">
        <v>362</v>
      </c>
      <c r="J625" s="66" t="s">
        <v>360</v>
      </c>
      <c r="K625" s="69">
        <v>15759</v>
      </c>
    </row>
    <row r="626" spans="1:11" ht="13.2" customHeight="1" x14ac:dyDescent="0.2">
      <c r="A626" s="65" t="str">
        <f>IF(AND(F626='Funding Chart'!$B$12,COUNTIF($C$1:C626,C626)=1),MAX($A$1:A625)+1,"")</f>
        <v/>
      </c>
      <c r="B626" s="66" t="s">
        <v>68</v>
      </c>
      <c r="C626" s="66" t="s">
        <v>391</v>
      </c>
      <c r="D626" s="66" t="s">
        <v>365</v>
      </c>
      <c r="E626" s="66">
        <v>3</v>
      </c>
      <c r="F626" s="66" t="s">
        <v>341</v>
      </c>
      <c r="G626" s="66" t="s">
        <v>669</v>
      </c>
      <c r="H626" s="68" t="s">
        <v>58</v>
      </c>
      <c r="I626" s="68" t="s">
        <v>358</v>
      </c>
      <c r="J626" s="66" t="s">
        <v>58</v>
      </c>
      <c r="K626" s="69">
        <v>31020</v>
      </c>
    </row>
    <row r="627" spans="1:11" ht="13.2" customHeight="1" x14ac:dyDescent="0.2">
      <c r="A627" s="65" t="str">
        <f>IF(AND(F627='Funding Chart'!$B$12,COUNTIF($C$1:C627,C627)=1),MAX($A$1:A626)+1,"")</f>
        <v/>
      </c>
      <c r="B627" s="66" t="s">
        <v>68</v>
      </c>
      <c r="C627" s="66" t="s">
        <v>391</v>
      </c>
      <c r="D627" s="66" t="s">
        <v>365</v>
      </c>
      <c r="E627" s="66">
        <v>3</v>
      </c>
      <c r="F627" s="66" t="s">
        <v>341</v>
      </c>
      <c r="G627" s="66" t="s">
        <v>669</v>
      </c>
      <c r="H627" s="68" t="s">
        <v>81</v>
      </c>
      <c r="I627" s="68" t="s">
        <v>356</v>
      </c>
      <c r="J627" s="66" t="s">
        <v>81</v>
      </c>
      <c r="K627" s="69">
        <v>2205727</v>
      </c>
    </row>
    <row r="628" spans="1:11" ht="13.2" customHeight="1" x14ac:dyDescent="0.2">
      <c r="A628" s="65" t="str">
        <f>IF(AND(F628='Funding Chart'!$B$12,COUNTIF($C$1:C628,C628)=1),MAX($A$1:A627)+1,"")</f>
        <v/>
      </c>
      <c r="B628" s="66" t="s">
        <v>68</v>
      </c>
      <c r="C628" s="66" t="s">
        <v>391</v>
      </c>
      <c r="D628" s="66" t="s">
        <v>365</v>
      </c>
      <c r="E628" s="66">
        <v>3</v>
      </c>
      <c r="F628" s="66" t="s">
        <v>341</v>
      </c>
      <c r="G628" s="66" t="s">
        <v>669</v>
      </c>
      <c r="H628" s="68" t="s">
        <v>359</v>
      </c>
      <c r="I628" s="68" t="s">
        <v>362</v>
      </c>
      <c r="J628" s="66" t="s">
        <v>359</v>
      </c>
      <c r="K628" s="69">
        <v>659489</v>
      </c>
    </row>
    <row r="629" spans="1:11" ht="13.2" customHeight="1" x14ac:dyDescent="0.2">
      <c r="A629" s="65" t="str">
        <f>IF(AND(F629='Funding Chart'!$B$12,COUNTIF($C$1:C629,C629)=1),MAX($A$1:A628)+1,"")</f>
        <v/>
      </c>
      <c r="B629" s="66" t="s">
        <v>71</v>
      </c>
      <c r="C629" s="66" t="s">
        <v>392</v>
      </c>
      <c r="D629" s="66" t="s">
        <v>365</v>
      </c>
      <c r="E629" s="66">
        <v>3</v>
      </c>
      <c r="F629" s="66" t="s">
        <v>341</v>
      </c>
      <c r="G629" s="66" t="s">
        <v>669</v>
      </c>
      <c r="H629" s="68" t="s">
        <v>81</v>
      </c>
      <c r="I629" s="68" t="s">
        <v>356</v>
      </c>
      <c r="J629" s="66" t="s">
        <v>81</v>
      </c>
      <c r="K629" s="69">
        <v>45390</v>
      </c>
    </row>
    <row r="630" spans="1:11" ht="11.4" x14ac:dyDescent="0.2">
      <c r="A630" s="65" t="str">
        <f>IF(AND(F630='Funding Chart'!$B$12,COUNTIF($C$1:C630,C630)=1),MAX($A$1:A629)+1,"")</f>
        <v/>
      </c>
      <c r="B630" s="66" t="s">
        <v>64</v>
      </c>
      <c r="C630" s="66" t="s">
        <v>393</v>
      </c>
      <c r="D630" s="66" t="s">
        <v>365</v>
      </c>
      <c r="E630" s="66">
        <v>3</v>
      </c>
      <c r="F630" s="66" t="s">
        <v>339</v>
      </c>
      <c r="G630" s="66" t="s">
        <v>670</v>
      </c>
      <c r="H630" s="68" t="s">
        <v>81</v>
      </c>
      <c r="I630" s="68" t="s">
        <v>356</v>
      </c>
      <c r="J630" s="66" t="s">
        <v>81</v>
      </c>
      <c r="K630" s="69">
        <v>1653</v>
      </c>
    </row>
    <row r="631" spans="1:11" ht="13.2" customHeight="1" x14ac:dyDescent="0.2">
      <c r="A631" s="65" t="str">
        <f>IF(AND(F631='Funding Chart'!$B$12,COUNTIF($C$1:C631,C631)=1),MAX($A$1:A630)+1,"")</f>
        <v/>
      </c>
      <c r="B631" s="66" t="s">
        <v>64</v>
      </c>
      <c r="C631" s="66" t="s">
        <v>394</v>
      </c>
      <c r="D631" s="66" t="s">
        <v>365</v>
      </c>
      <c r="E631" s="66">
        <v>3</v>
      </c>
      <c r="F631" s="66" t="s">
        <v>339</v>
      </c>
      <c r="G631" s="66" t="s">
        <v>670</v>
      </c>
      <c r="H631" s="68" t="s">
        <v>81</v>
      </c>
      <c r="I631" s="68" t="s">
        <v>356</v>
      </c>
      <c r="J631" s="66" t="s">
        <v>81</v>
      </c>
      <c r="K631" s="69">
        <v>77611</v>
      </c>
    </row>
    <row r="632" spans="1:11" ht="13.2" customHeight="1" x14ac:dyDescent="0.2">
      <c r="A632" s="65" t="str">
        <f>IF(AND(F632='Funding Chart'!$B$12,COUNTIF($C$1:C632,C632)=1),MAX($A$1:A631)+1,"")</f>
        <v/>
      </c>
      <c r="B632" s="66" t="s">
        <v>64</v>
      </c>
      <c r="C632" s="66" t="s">
        <v>395</v>
      </c>
      <c r="D632" s="66" t="s">
        <v>365</v>
      </c>
      <c r="E632" s="66">
        <v>3</v>
      </c>
      <c r="F632" s="66" t="s">
        <v>339</v>
      </c>
      <c r="G632" s="66" t="s">
        <v>670</v>
      </c>
      <c r="H632" s="68" t="s">
        <v>81</v>
      </c>
      <c r="I632" s="68" t="s">
        <v>356</v>
      </c>
      <c r="J632" s="66" t="s">
        <v>81</v>
      </c>
      <c r="K632" s="69">
        <v>8044</v>
      </c>
    </row>
    <row r="633" spans="1:11" ht="13.2" customHeight="1" x14ac:dyDescent="0.2">
      <c r="A633" s="65" t="str">
        <f>IF(AND(F633='Funding Chart'!$B$12,COUNTIF($C$1:C633,C633)=1),MAX($A$1:A632)+1,"")</f>
        <v/>
      </c>
      <c r="B633" s="66" t="s">
        <v>334</v>
      </c>
      <c r="C633" s="66" t="s">
        <v>399</v>
      </c>
      <c r="D633" s="66" t="s">
        <v>365</v>
      </c>
      <c r="E633" s="66">
        <v>3</v>
      </c>
      <c r="F633" s="66" t="s">
        <v>333</v>
      </c>
      <c r="G633" s="66" t="s">
        <v>671</v>
      </c>
      <c r="H633" s="68" t="s">
        <v>81</v>
      </c>
      <c r="I633" s="68" t="s">
        <v>356</v>
      </c>
      <c r="J633" s="66" t="s">
        <v>81</v>
      </c>
      <c r="K633" s="69">
        <v>96726</v>
      </c>
    </row>
    <row r="634" spans="1:11" ht="11.4" x14ac:dyDescent="0.2">
      <c r="A634" s="65" t="str">
        <f>IF(AND(F634='Funding Chart'!$B$12,COUNTIF($C$1:C634,C634)=1),MAX($A$1:A633)+1,"")</f>
        <v/>
      </c>
      <c r="B634" s="66" t="s">
        <v>334</v>
      </c>
      <c r="C634" s="66" t="s">
        <v>399</v>
      </c>
      <c r="D634" s="66" t="s">
        <v>365</v>
      </c>
      <c r="E634" s="66">
        <v>3</v>
      </c>
      <c r="F634" s="66" t="s">
        <v>333</v>
      </c>
      <c r="G634" s="66" t="s">
        <v>671</v>
      </c>
      <c r="H634" s="68" t="s">
        <v>359</v>
      </c>
      <c r="I634" s="68" t="s">
        <v>362</v>
      </c>
      <c r="J634" s="66" t="s">
        <v>359</v>
      </c>
      <c r="K634" s="69">
        <v>14511</v>
      </c>
    </row>
    <row r="635" spans="1:11" ht="11.4" x14ac:dyDescent="0.2">
      <c r="A635" s="65" t="str">
        <f>IF(AND(F635='Funding Chart'!$B$12,COUNTIF($C$1:C635,C635)=1),MAX($A$1:A634)+1,"")</f>
        <v/>
      </c>
      <c r="B635" s="66" t="s">
        <v>336</v>
      </c>
      <c r="C635" s="66" t="s">
        <v>400</v>
      </c>
      <c r="D635" s="66" t="s">
        <v>365</v>
      </c>
      <c r="E635" s="66">
        <v>3</v>
      </c>
      <c r="F635" s="66" t="s">
        <v>333</v>
      </c>
      <c r="G635" s="66" t="s">
        <v>671</v>
      </c>
      <c r="H635" s="68" t="s">
        <v>360</v>
      </c>
      <c r="I635" s="68" t="s">
        <v>362</v>
      </c>
      <c r="J635" s="66" t="s">
        <v>360</v>
      </c>
      <c r="K635" s="69">
        <v>23493</v>
      </c>
    </row>
    <row r="636" spans="1:11" ht="11.4" x14ac:dyDescent="0.2">
      <c r="A636" s="65" t="str">
        <f>IF(AND(F636='Funding Chart'!$B$12,COUNTIF($C$1:C636,C636)=1),MAX($A$1:A635)+1,"")</f>
        <v/>
      </c>
      <c r="B636" s="66" t="s">
        <v>336</v>
      </c>
      <c r="C636" s="66" t="s">
        <v>400</v>
      </c>
      <c r="D636" s="66" t="s">
        <v>365</v>
      </c>
      <c r="E636" s="66">
        <v>3</v>
      </c>
      <c r="F636" s="66" t="s">
        <v>333</v>
      </c>
      <c r="G636" s="66" t="s">
        <v>671</v>
      </c>
      <c r="H636" s="68" t="s">
        <v>58</v>
      </c>
      <c r="I636" s="68" t="s">
        <v>358</v>
      </c>
      <c r="J636" s="66" t="s">
        <v>58</v>
      </c>
      <c r="K636" s="69">
        <v>53392</v>
      </c>
    </row>
    <row r="637" spans="1:11" ht="11.4" x14ac:dyDescent="0.2">
      <c r="A637" s="65" t="str">
        <f>IF(AND(F637='Funding Chart'!$B$12,COUNTIF($C$1:C637,C637)=1),MAX($A$1:A636)+1,"")</f>
        <v/>
      </c>
      <c r="B637" s="66" t="s">
        <v>336</v>
      </c>
      <c r="C637" s="66" t="s">
        <v>400</v>
      </c>
      <c r="D637" s="66" t="s">
        <v>365</v>
      </c>
      <c r="E637" s="66">
        <v>3</v>
      </c>
      <c r="F637" s="66" t="s">
        <v>333</v>
      </c>
      <c r="G637" s="66" t="s">
        <v>671</v>
      </c>
      <c r="H637" s="68" t="s">
        <v>81</v>
      </c>
      <c r="I637" s="68" t="s">
        <v>356</v>
      </c>
      <c r="J637" s="66" t="s">
        <v>81</v>
      </c>
      <c r="K637" s="69">
        <v>683057</v>
      </c>
    </row>
    <row r="638" spans="1:11" ht="11.4" x14ac:dyDescent="0.2">
      <c r="A638" s="65" t="str">
        <f>IF(AND(F638='Funding Chart'!$B$12,COUNTIF($C$1:C638,C638)=1),MAX($A$1:A637)+1,"")</f>
        <v/>
      </c>
      <c r="B638" s="66" t="s">
        <v>336</v>
      </c>
      <c r="C638" s="66" t="s">
        <v>400</v>
      </c>
      <c r="D638" s="66" t="s">
        <v>365</v>
      </c>
      <c r="E638" s="66">
        <v>3</v>
      </c>
      <c r="F638" s="66" t="s">
        <v>333</v>
      </c>
      <c r="G638" s="66" t="s">
        <v>671</v>
      </c>
      <c r="H638" s="68" t="s">
        <v>359</v>
      </c>
      <c r="I638" s="68" t="s">
        <v>362</v>
      </c>
      <c r="J638" s="66" t="s">
        <v>359</v>
      </c>
      <c r="K638" s="69">
        <v>94142</v>
      </c>
    </row>
    <row r="639" spans="1:11" ht="11.4" x14ac:dyDescent="0.2">
      <c r="A639" s="65" t="str">
        <f>IF(AND(F639='Funding Chart'!$B$12,COUNTIF($C$1:C639,C639)=1),MAX($A$1:A638)+1,"")</f>
        <v/>
      </c>
      <c r="B639" s="66" t="s">
        <v>336</v>
      </c>
      <c r="C639" s="66" t="s">
        <v>401</v>
      </c>
      <c r="D639" s="66" t="s">
        <v>365</v>
      </c>
      <c r="E639" s="66">
        <v>3</v>
      </c>
      <c r="F639" s="66" t="s">
        <v>333</v>
      </c>
      <c r="G639" s="66" t="s">
        <v>671</v>
      </c>
      <c r="H639" s="68" t="s">
        <v>81</v>
      </c>
      <c r="I639" s="68" t="s">
        <v>356</v>
      </c>
      <c r="J639" s="66" t="s">
        <v>81</v>
      </c>
      <c r="K639" s="69">
        <v>28507</v>
      </c>
    </row>
    <row r="640" spans="1:11" ht="11.4" x14ac:dyDescent="0.2">
      <c r="A640" s="65" t="str">
        <f>IF(AND(F640='Funding Chart'!$B$12,COUNTIF($C$1:C640,C640)=1),MAX($A$1:A639)+1,"")</f>
        <v/>
      </c>
      <c r="B640" s="66" t="s">
        <v>330</v>
      </c>
      <c r="C640" s="66" t="s">
        <v>402</v>
      </c>
      <c r="D640" s="66" t="s">
        <v>365</v>
      </c>
      <c r="E640" s="66">
        <v>3</v>
      </c>
      <c r="F640" s="66" t="s">
        <v>327</v>
      </c>
      <c r="G640" s="66" t="s">
        <v>701</v>
      </c>
      <c r="H640" s="68" t="s">
        <v>361</v>
      </c>
      <c r="I640" s="68" t="s">
        <v>362</v>
      </c>
      <c r="J640" s="66" t="s">
        <v>361</v>
      </c>
      <c r="K640" s="69">
        <v>52426</v>
      </c>
    </row>
    <row r="641" spans="1:11" ht="11.4" x14ac:dyDescent="0.2">
      <c r="A641" s="65" t="str">
        <f>IF(AND(F641='Funding Chart'!$B$12,COUNTIF($C$1:C641,C641)=1),MAX($A$1:A640)+1,"")</f>
        <v/>
      </c>
      <c r="B641" s="66" t="s">
        <v>330</v>
      </c>
      <c r="C641" s="66" t="s">
        <v>402</v>
      </c>
      <c r="D641" s="66" t="s">
        <v>365</v>
      </c>
      <c r="E641" s="66">
        <v>3</v>
      </c>
      <c r="F641" s="66" t="s">
        <v>327</v>
      </c>
      <c r="G641" s="66" t="s">
        <v>701</v>
      </c>
      <c r="H641" s="68" t="s">
        <v>58</v>
      </c>
      <c r="I641" s="68" t="s">
        <v>358</v>
      </c>
      <c r="J641" s="66" t="s">
        <v>58</v>
      </c>
      <c r="K641" s="69">
        <v>16990</v>
      </c>
    </row>
    <row r="642" spans="1:11" ht="11.4" x14ac:dyDescent="0.2">
      <c r="A642" s="65" t="str">
        <f>IF(AND(F642='Funding Chart'!$B$12,COUNTIF($C$1:C642,C642)=1),MAX($A$1:A641)+1,"")</f>
        <v/>
      </c>
      <c r="B642" s="66" t="s">
        <v>330</v>
      </c>
      <c r="C642" s="66" t="s">
        <v>402</v>
      </c>
      <c r="D642" s="66" t="s">
        <v>365</v>
      </c>
      <c r="E642" s="66">
        <v>3</v>
      </c>
      <c r="F642" s="66" t="s">
        <v>327</v>
      </c>
      <c r="G642" s="66" t="s">
        <v>701</v>
      </c>
      <c r="H642" s="68" t="s">
        <v>81</v>
      </c>
      <c r="I642" s="68" t="s">
        <v>356</v>
      </c>
      <c r="J642" s="66" t="s">
        <v>81</v>
      </c>
      <c r="K642" s="69">
        <v>1642554</v>
      </c>
    </row>
    <row r="643" spans="1:11" ht="13.2" customHeight="1" x14ac:dyDescent="0.2">
      <c r="A643" s="65" t="str">
        <f>IF(AND(F643='Funding Chart'!$B$12,COUNTIF($C$1:C643,C643)=1),MAX($A$1:A642)+1,"")</f>
        <v/>
      </c>
      <c r="B643" s="66" t="s">
        <v>330</v>
      </c>
      <c r="C643" s="66" t="s">
        <v>402</v>
      </c>
      <c r="D643" s="66" t="s">
        <v>365</v>
      </c>
      <c r="E643" s="66">
        <v>3</v>
      </c>
      <c r="F643" s="66" t="s">
        <v>327</v>
      </c>
      <c r="G643" s="66" t="s">
        <v>701</v>
      </c>
      <c r="H643" s="68" t="s">
        <v>359</v>
      </c>
      <c r="I643" s="68" t="s">
        <v>362</v>
      </c>
      <c r="J643" s="66" t="s">
        <v>359</v>
      </c>
      <c r="K643" s="69">
        <v>207048</v>
      </c>
    </row>
    <row r="644" spans="1:11" ht="13.2" customHeight="1" x14ac:dyDescent="0.2">
      <c r="A644" s="65" t="str">
        <f>IF(AND(F644='Funding Chart'!$B$12,COUNTIF($C$1:C644,C644)=1),MAX($A$1:A643)+1,"")</f>
        <v/>
      </c>
      <c r="B644" s="66" t="s">
        <v>330</v>
      </c>
      <c r="C644" s="66" t="s">
        <v>403</v>
      </c>
      <c r="D644" s="66" t="s">
        <v>365</v>
      </c>
      <c r="E644" s="66">
        <v>3</v>
      </c>
      <c r="F644" s="66" t="s">
        <v>327</v>
      </c>
      <c r="G644" s="66" t="s">
        <v>701</v>
      </c>
      <c r="H644" s="68" t="s">
        <v>58</v>
      </c>
      <c r="I644" s="68" t="s">
        <v>358</v>
      </c>
      <c r="J644" s="66" t="s">
        <v>58</v>
      </c>
      <c r="K644" s="69">
        <v>16990</v>
      </c>
    </row>
    <row r="645" spans="1:11" ht="13.2" customHeight="1" x14ac:dyDescent="0.2">
      <c r="A645" s="65" t="str">
        <f>IF(AND(F645='Funding Chart'!$B$12,COUNTIF($C$1:C645,C645)=1),MAX($A$1:A644)+1,"")</f>
        <v/>
      </c>
      <c r="B645" s="66" t="s">
        <v>330</v>
      </c>
      <c r="C645" s="66" t="s">
        <v>403</v>
      </c>
      <c r="D645" s="66" t="s">
        <v>365</v>
      </c>
      <c r="E645" s="66">
        <v>3</v>
      </c>
      <c r="F645" s="66" t="s">
        <v>327</v>
      </c>
      <c r="G645" s="66" t="s">
        <v>701</v>
      </c>
      <c r="H645" s="68" t="s">
        <v>81</v>
      </c>
      <c r="I645" s="68" t="s">
        <v>356</v>
      </c>
      <c r="J645" s="66" t="s">
        <v>81</v>
      </c>
      <c r="K645" s="69">
        <v>564328</v>
      </c>
    </row>
    <row r="646" spans="1:11" ht="13.2" customHeight="1" x14ac:dyDescent="0.2">
      <c r="A646" s="65" t="str">
        <f>IF(AND(F646='Funding Chart'!$B$12,COUNTIF($C$1:C646,C646)=1),MAX($A$1:A645)+1,"")</f>
        <v/>
      </c>
      <c r="B646" s="66" t="s">
        <v>330</v>
      </c>
      <c r="C646" s="66" t="s">
        <v>403</v>
      </c>
      <c r="D646" s="66" t="s">
        <v>365</v>
      </c>
      <c r="E646" s="66">
        <v>3</v>
      </c>
      <c r="F646" s="66" t="s">
        <v>327</v>
      </c>
      <c r="G646" s="66" t="s">
        <v>701</v>
      </c>
      <c r="H646" s="68" t="s">
        <v>359</v>
      </c>
      <c r="I646" s="68" t="s">
        <v>362</v>
      </c>
      <c r="J646" s="66" t="s">
        <v>359</v>
      </c>
      <c r="K646" s="69">
        <v>193622</v>
      </c>
    </row>
    <row r="647" spans="1:11" ht="13.2" customHeight="1" x14ac:dyDescent="0.2">
      <c r="A647" s="65" t="str">
        <f>IF(AND(F647='Funding Chart'!$B$12,COUNTIF($C$1:C647,C647)=1),MAX($A$1:A646)+1,"")</f>
        <v/>
      </c>
      <c r="B647" s="66" t="s">
        <v>68</v>
      </c>
      <c r="C647" s="66" t="s">
        <v>652</v>
      </c>
      <c r="D647" s="66" t="s">
        <v>365</v>
      </c>
      <c r="E647" s="66">
        <v>3</v>
      </c>
      <c r="F647" s="66" t="s">
        <v>325</v>
      </c>
      <c r="G647" s="66" t="s">
        <v>324</v>
      </c>
      <c r="H647" s="68" t="s">
        <v>58</v>
      </c>
      <c r="I647" s="68" t="s">
        <v>358</v>
      </c>
      <c r="J647" s="66" t="s">
        <v>58</v>
      </c>
      <c r="K647" s="69">
        <v>22969</v>
      </c>
    </row>
    <row r="648" spans="1:11" ht="13.2" customHeight="1" x14ac:dyDescent="0.2">
      <c r="A648" s="65" t="str">
        <f>IF(AND(F648='Funding Chart'!$B$12,COUNTIF($C$1:C648,C648)=1),MAX($A$1:A647)+1,"")</f>
        <v/>
      </c>
      <c r="B648" s="66" t="s">
        <v>68</v>
      </c>
      <c r="C648" s="66" t="s">
        <v>652</v>
      </c>
      <c r="D648" s="66" t="s">
        <v>365</v>
      </c>
      <c r="E648" s="66">
        <v>3</v>
      </c>
      <c r="F648" s="66" t="s">
        <v>325</v>
      </c>
      <c r="G648" s="66" t="s">
        <v>324</v>
      </c>
      <c r="H648" s="68" t="s">
        <v>360</v>
      </c>
      <c r="I648" s="68" t="s">
        <v>362</v>
      </c>
      <c r="J648" s="66" t="s">
        <v>360</v>
      </c>
      <c r="K648" s="69">
        <v>83612</v>
      </c>
    </row>
    <row r="649" spans="1:11" ht="13.2" customHeight="1" x14ac:dyDescent="0.2">
      <c r="A649" s="65" t="str">
        <f>IF(AND(F649='Funding Chart'!$B$12,COUNTIF($C$1:C649,C649)=1),MAX($A$1:A648)+1,"")</f>
        <v/>
      </c>
      <c r="B649" s="66" t="s">
        <v>68</v>
      </c>
      <c r="C649" s="66" t="s">
        <v>652</v>
      </c>
      <c r="D649" s="66" t="s">
        <v>365</v>
      </c>
      <c r="E649" s="66">
        <v>3</v>
      </c>
      <c r="F649" s="66" t="s">
        <v>325</v>
      </c>
      <c r="G649" s="66" t="s">
        <v>324</v>
      </c>
      <c r="H649" s="68" t="s">
        <v>81</v>
      </c>
      <c r="I649" s="68" t="s">
        <v>356</v>
      </c>
      <c r="J649" s="66" t="s">
        <v>81</v>
      </c>
      <c r="K649" s="69">
        <v>7712847</v>
      </c>
    </row>
    <row r="650" spans="1:11" ht="13.2" customHeight="1" x14ac:dyDescent="0.2">
      <c r="A650" s="65" t="str">
        <f>IF(AND(F650='Funding Chart'!$B$12,COUNTIF($C$1:C650,C650)=1),MAX($A$1:A649)+1,"")</f>
        <v/>
      </c>
      <c r="B650" s="66" t="s">
        <v>68</v>
      </c>
      <c r="C650" s="66" t="s">
        <v>652</v>
      </c>
      <c r="D650" s="66" t="s">
        <v>365</v>
      </c>
      <c r="E650" s="66">
        <v>3</v>
      </c>
      <c r="F650" s="66" t="s">
        <v>325</v>
      </c>
      <c r="G650" s="66" t="s">
        <v>324</v>
      </c>
      <c r="H650" s="68" t="s">
        <v>359</v>
      </c>
      <c r="I650" s="68" t="s">
        <v>362</v>
      </c>
      <c r="J650" s="66" t="s">
        <v>359</v>
      </c>
      <c r="K650" s="69">
        <v>464860</v>
      </c>
    </row>
    <row r="651" spans="1:11" ht="13.2" customHeight="1" x14ac:dyDescent="0.2">
      <c r="A651" s="65" t="str">
        <f>IF(AND(F651='Funding Chart'!$B$12,COUNTIF($C$1:C651,C651)=1),MAX($A$1:A650)+1,"")</f>
        <v/>
      </c>
      <c r="B651" s="66" t="s">
        <v>68</v>
      </c>
      <c r="C651" s="66" t="s">
        <v>405</v>
      </c>
      <c r="D651" s="66" t="s">
        <v>365</v>
      </c>
      <c r="E651" s="66">
        <v>3</v>
      </c>
      <c r="F651" s="66" t="s">
        <v>325</v>
      </c>
      <c r="G651" s="66" t="s">
        <v>324</v>
      </c>
      <c r="H651" s="68" t="s">
        <v>360</v>
      </c>
      <c r="I651" s="68" t="s">
        <v>362</v>
      </c>
      <c r="J651" s="66" t="s">
        <v>360</v>
      </c>
      <c r="K651" s="69">
        <v>88865</v>
      </c>
    </row>
    <row r="652" spans="1:11" ht="13.2" customHeight="1" x14ac:dyDescent="0.2">
      <c r="A652" s="65" t="str">
        <f>IF(AND(F652='Funding Chart'!$B$12,COUNTIF($C$1:C652,C652)=1),MAX($A$1:A651)+1,"")</f>
        <v/>
      </c>
      <c r="B652" s="66" t="s">
        <v>68</v>
      </c>
      <c r="C652" s="66" t="s">
        <v>405</v>
      </c>
      <c r="D652" s="66" t="s">
        <v>365</v>
      </c>
      <c r="E652" s="66">
        <v>3</v>
      </c>
      <c r="F652" s="66" t="s">
        <v>325</v>
      </c>
      <c r="G652" s="66" t="s">
        <v>324</v>
      </c>
      <c r="H652" s="68" t="s">
        <v>58</v>
      </c>
      <c r="I652" s="68" t="s">
        <v>358</v>
      </c>
      <c r="J652" s="66" t="s">
        <v>58</v>
      </c>
      <c r="K652" s="69">
        <v>143723</v>
      </c>
    </row>
    <row r="653" spans="1:11" ht="13.2" customHeight="1" x14ac:dyDescent="0.2">
      <c r="A653" s="65" t="str">
        <f>IF(AND(F653='Funding Chart'!$B$12,COUNTIF($C$1:C653,C653)=1),MAX($A$1:A652)+1,"")</f>
        <v/>
      </c>
      <c r="B653" s="66" t="s">
        <v>68</v>
      </c>
      <c r="C653" s="66" t="s">
        <v>405</v>
      </c>
      <c r="D653" s="66" t="s">
        <v>365</v>
      </c>
      <c r="E653" s="66">
        <v>3</v>
      </c>
      <c r="F653" s="66" t="s">
        <v>325</v>
      </c>
      <c r="G653" s="66" t="s">
        <v>324</v>
      </c>
      <c r="H653" s="68" t="s">
        <v>81</v>
      </c>
      <c r="I653" s="68" t="s">
        <v>356</v>
      </c>
      <c r="J653" s="66" t="s">
        <v>81</v>
      </c>
      <c r="K653" s="69">
        <v>826517</v>
      </c>
    </row>
    <row r="654" spans="1:11" ht="13.2" customHeight="1" x14ac:dyDescent="0.2">
      <c r="A654" s="65" t="str">
        <f>IF(AND(F654='Funding Chart'!$B$12,COUNTIF($C$1:C654,C654)=1),MAX($A$1:A653)+1,"")</f>
        <v/>
      </c>
      <c r="B654" s="66" t="s">
        <v>68</v>
      </c>
      <c r="C654" s="66" t="s">
        <v>405</v>
      </c>
      <c r="D654" s="66" t="s">
        <v>365</v>
      </c>
      <c r="E654" s="66">
        <v>3</v>
      </c>
      <c r="F654" s="66" t="s">
        <v>325</v>
      </c>
      <c r="G654" s="66" t="s">
        <v>324</v>
      </c>
      <c r="H654" s="68" t="s">
        <v>359</v>
      </c>
      <c r="I654" s="68" t="s">
        <v>362</v>
      </c>
      <c r="J654" s="66" t="s">
        <v>359</v>
      </c>
      <c r="K654" s="69">
        <v>391553</v>
      </c>
    </row>
    <row r="655" spans="1:11" ht="13.2" customHeight="1" x14ac:dyDescent="0.2">
      <c r="A655" s="65" t="str">
        <f>IF(AND(F655='Funding Chart'!$B$12,COUNTIF($C$1:C655,C655)=1),MAX($A$1:A654)+1,"")</f>
        <v/>
      </c>
      <c r="B655" s="66" t="s">
        <v>68</v>
      </c>
      <c r="C655" s="66" t="s">
        <v>406</v>
      </c>
      <c r="D655" s="66" t="s">
        <v>365</v>
      </c>
      <c r="E655" s="66">
        <v>3</v>
      </c>
      <c r="F655" s="66" t="s">
        <v>325</v>
      </c>
      <c r="G655" s="66" t="s">
        <v>324</v>
      </c>
      <c r="H655" s="68" t="s">
        <v>360</v>
      </c>
      <c r="I655" s="68" t="s">
        <v>362</v>
      </c>
      <c r="J655" s="66" t="s">
        <v>360</v>
      </c>
      <c r="K655" s="69">
        <v>70479</v>
      </c>
    </row>
    <row r="656" spans="1:11" ht="13.2" customHeight="1" x14ac:dyDescent="0.2">
      <c r="A656" s="65" t="str">
        <f>IF(AND(F656='Funding Chart'!$B$12,COUNTIF($C$1:C656,C656)=1),MAX($A$1:A655)+1,"")</f>
        <v/>
      </c>
      <c r="B656" s="66" t="s">
        <v>68</v>
      </c>
      <c r="C656" s="66" t="s">
        <v>406</v>
      </c>
      <c r="D656" s="66" t="s">
        <v>365</v>
      </c>
      <c r="E656" s="66">
        <v>3</v>
      </c>
      <c r="F656" s="66" t="s">
        <v>325</v>
      </c>
      <c r="G656" s="66" t="s">
        <v>324</v>
      </c>
      <c r="H656" s="68" t="s">
        <v>58</v>
      </c>
      <c r="I656" s="68" t="s">
        <v>358</v>
      </c>
      <c r="J656" s="66" t="s">
        <v>58</v>
      </c>
      <c r="K656" s="69">
        <v>25653</v>
      </c>
    </row>
    <row r="657" spans="1:11" ht="13.2" customHeight="1" x14ac:dyDescent="0.2">
      <c r="A657" s="65" t="str">
        <f>IF(AND(F657='Funding Chart'!$B$12,COUNTIF($C$1:C657,C657)=1),MAX($A$1:A656)+1,"")</f>
        <v/>
      </c>
      <c r="B657" s="66" t="s">
        <v>68</v>
      </c>
      <c r="C657" s="66" t="s">
        <v>406</v>
      </c>
      <c r="D657" s="66" t="s">
        <v>365</v>
      </c>
      <c r="E657" s="66">
        <v>3</v>
      </c>
      <c r="F657" s="66" t="s">
        <v>325</v>
      </c>
      <c r="G657" s="66" t="s">
        <v>324</v>
      </c>
      <c r="H657" s="68" t="s">
        <v>81</v>
      </c>
      <c r="I657" s="68" t="s">
        <v>356</v>
      </c>
      <c r="J657" s="66" t="s">
        <v>81</v>
      </c>
      <c r="K657" s="69">
        <v>3605002</v>
      </c>
    </row>
    <row r="658" spans="1:11" ht="13.2" customHeight="1" x14ac:dyDescent="0.2">
      <c r="A658" s="65" t="str">
        <f>IF(AND(F658='Funding Chart'!$B$12,COUNTIF($C$1:C658,C658)=1),MAX($A$1:A657)+1,"")</f>
        <v/>
      </c>
      <c r="B658" s="66" t="s">
        <v>68</v>
      </c>
      <c r="C658" s="66" t="s">
        <v>406</v>
      </c>
      <c r="D658" s="66" t="s">
        <v>365</v>
      </c>
      <c r="E658" s="66">
        <v>3</v>
      </c>
      <c r="F658" s="66" t="s">
        <v>325</v>
      </c>
      <c r="G658" s="66" t="s">
        <v>324</v>
      </c>
      <c r="H658" s="68" t="s">
        <v>359</v>
      </c>
      <c r="I658" s="68" t="s">
        <v>362</v>
      </c>
      <c r="J658" s="66" t="s">
        <v>359</v>
      </c>
      <c r="K658" s="69">
        <v>415940</v>
      </c>
    </row>
    <row r="659" spans="1:11" ht="13.2" customHeight="1" x14ac:dyDescent="0.2">
      <c r="A659" s="65" t="str">
        <f>IF(AND(F659='Funding Chart'!$B$12,COUNTIF($C$1:C659,C659)=1),MAX($A$1:A658)+1,"")</f>
        <v/>
      </c>
      <c r="B659" s="66" t="s">
        <v>74</v>
      </c>
      <c r="C659" s="66" t="s">
        <v>407</v>
      </c>
      <c r="D659" s="66" t="s">
        <v>365</v>
      </c>
      <c r="E659" s="66">
        <v>3</v>
      </c>
      <c r="F659" s="66" t="s">
        <v>322</v>
      </c>
      <c r="G659" s="66" t="s">
        <v>321</v>
      </c>
      <c r="H659" s="68" t="s">
        <v>58</v>
      </c>
      <c r="I659" s="68" t="s">
        <v>358</v>
      </c>
      <c r="J659" s="66" t="s">
        <v>58</v>
      </c>
      <c r="K659" s="69">
        <v>36806</v>
      </c>
    </row>
    <row r="660" spans="1:11" ht="13.2" customHeight="1" x14ac:dyDescent="0.2">
      <c r="A660" s="65" t="str">
        <f>IF(AND(F660='Funding Chart'!$B$12,COUNTIF($C$1:C660,C660)=1),MAX($A$1:A659)+1,"")</f>
        <v/>
      </c>
      <c r="B660" s="66" t="s">
        <v>74</v>
      </c>
      <c r="C660" s="66" t="s">
        <v>407</v>
      </c>
      <c r="D660" s="66" t="s">
        <v>365</v>
      </c>
      <c r="E660" s="66">
        <v>3</v>
      </c>
      <c r="F660" s="66" t="s">
        <v>322</v>
      </c>
      <c r="G660" s="66" t="s">
        <v>321</v>
      </c>
      <c r="H660" s="68" t="s">
        <v>81</v>
      </c>
      <c r="I660" s="68" t="s">
        <v>356</v>
      </c>
      <c r="J660" s="66" t="s">
        <v>81</v>
      </c>
      <c r="K660" s="69">
        <v>2586388</v>
      </c>
    </row>
    <row r="661" spans="1:11" ht="13.2" customHeight="1" x14ac:dyDescent="0.2">
      <c r="A661" s="65" t="str">
        <f>IF(AND(F661='Funding Chart'!$B$12,COUNTIF($C$1:C661,C661)=1),MAX($A$1:A660)+1,"")</f>
        <v/>
      </c>
      <c r="B661" s="66" t="s">
        <v>74</v>
      </c>
      <c r="C661" s="66" t="s">
        <v>407</v>
      </c>
      <c r="D661" s="66" t="s">
        <v>365</v>
      </c>
      <c r="E661" s="66">
        <v>3</v>
      </c>
      <c r="F661" s="66" t="s">
        <v>322</v>
      </c>
      <c r="G661" s="66" t="s">
        <v>321</v>
      </c>
      <c r="H661" s="68" t="s">
        <v>359</v>
      </c>
      <c r="I661" s="68" t="s">
        <v>362</v>
      </c>
      <c r="J661" s="66" t="s">
        <v>359</v>
      </c>
      <c r="K661" s="69">
        <v>237303</v>
      </c>
    </row>
    <row r="662" spans="1:11" ht="11.4" x14ac:dyDescent="0.2">
      <c r="A662" s="65" t="str">
        <f>IF(AND(F662='Funding Chart'!$B$12,COUNTIF($C$1:C662,C662)=1),MAX($A$1:A661)+1,"")</f>
        <v/>
      </c>
      <c r="B662" s="66" t="s">
        <v>74</v>
      </c>
      <c r="C662" s="66" t="s">
        <v>408</v>
      </c>
      <c r="D662" s="66" t="s">
        <v>365</v>
      </c>
      <c r="E662" s="66">
        <v>3</v>
      </c>
      <c r="F662" s="66" t="s">
        <v>322</v>
      </c>
      <c r="G662" s="66" t="s">
        <v>321</v>
      </c>
      <c r="H662" s="68" t="s">
        <v>81</v>
      </c>
      <c r="I662" s="68" t="s">
        <v>356</v>
      </c>
      <c r="J662" s="66" t="s">
        <v>81</v>
      </c>
      <c r="K662" s="69">
        <v>149472</v>
      </c>
    </row>
    <row r="663" spans="1:11" ht="11.4" x14ac:dyDescent="0.2">
      <c r="A663" s="65" t="str">
        <f>IF(AND(F663='Funding Chart'!$B$12,COUNTIF($C$1:C663,C663)=1),MAX($A$1:A662)+1,"")</f>
        <v/>
      </c>
      <c r="B663" s="66" t="s">
        <v>74</v>
      </c>
      <c r="C663" s="66" t="s">
        <v>409</v>
      </c>
      <c r="D663" s="66" t="s">
        <v>365</v>
      </c>
      <c r="E663" s="66">
        <v>3</v>
      </c>
      <c r="F663" s="66" t="s">
        <v>322</v>
      </c>
      <c r="G663" s="66" t="s">
        <v>321</v>
      </c>
      <c r="H663" s="68" t="s">
        <v>58</v>
      </c>
      <c r="I663" s="68" t="s">
        <v>358</v>
      </c>
      <c r="J663" s="66" t="s">
        <v>58</v>
      </c>
      <c r="K663" s="69">
        <v>11819</v>
      </c>
    </row>
    <row r="664" spans="1:11" ht="11.4" x14ac:dyDescent="0.2">
      <c r="A664" s="65" t="str">
        <f>IF(AND(F664='Funding Chart'!$B$12,COUNTIF($C$1:C664,C664)=1),MAX($A$1:A663)+1,"")</f>
        <v/>
      </c>
      <c r="B664" s="66" t="s">
        <v>74</v>
      </c>
      <c r="C664" s="66" t="s">
        <v>409</v>
      </c>
      <c r="D664" s="66" t="s">
        <v>365</v>
      </c>
      <c r="E664" s="66">
        <v>3</v>
      </c>
      <c r="F664" s="66" t="s">
        <v>322</v>
      </c>
      <c r="G664" s="66" t="s">
        <v>321</v>
      </c>
      <c r="H664" s="68" t="s">
        <v>81</v>
      </c>
      <c r="I664" s="68" t="s">
        <v>356</v>
      </c>
      <c r="J664" s="66" t="s">
        <v>81</v>
      </c>
      <c r="K664" s="69">
        <v>1719474</v>
      </c>
    </row>
    <row r="665" spans="1:11" ht="13.2" customHeight="1" x14ac:dyDescent="0.2">
      <c r="A665" s="65" t="str">
        <f>IF(AND(F665='Funding Chart'!$B$12,COUNTIF($C$1:C665,C665)=1),MAX($A$1:A664)+1,"")</f>
        <v/>
      </c>
      <c r="B665" s="66" t="s">
        <v>74</v>
      </c>
      <c r="C665" s="66" t="s">
        <v>409</v>
      </c>
      <c r="D665" s="66" t="s">
        <v>365</v>
      </c>
      <c r="E665" s="66">
        <v>3</v>
      </c>
      <c r="F665" s="66" t="s">
        <v>322</v>
      </c>
      <c r="G665" s="66" t="s">
        <v>321</v>
      </c>
      <c r="H665" s="68" t="s">
        <v>359</v>
      </c>
      <c r="I665" s="68" t="s">
        <v>362</v>
      </c>
      <c r="J665" s="66" t="s">
        <v>359</v>
      </c>
      <c r="K665" s="69">
        <v>731196</v>
      </c>
    </row>
    <row r="666" spans="1:11" ht="13.2" customHeight="1" x14ac:dyDescent="0.2">
      <c r="A666" s="65" t="str">
        <f>IF(AND(F666='Funding Chart'!$B$12,COUNTIF($C$1:C666,C666)=1),MAX($A$1:A665)+1,"")</f>
        <v/>
      </c>
      <c r="B666" s="66" t="s">
        <v>74</v>
      </c>
      <c r="C666" s="66" t="s">
        <v>410</v>
      </c>
      <c r="D666" s="66" t="s">
        <v>365</v>
      </c>
      <c r="E666" s="66">
        <v>3</v>
      </c>
      <c r="F666" s="66" t="s">
        <v>322</v>
      </c>
      <c r="G666" s="66" t="s">
        <v>321</v>
      </c>
      <c r="H666" s="68" t="s">
        <v>81</v>
      </c>
      <c r="I666" s="68" t="s">
        <v>356</v>
      </c>
      <c r="J666" s="66" t="s">
        <v>81</v>
      </c>
      <c r="K666" s="69">
        <v>208938</v>
      </c>
    </row>
    <row r="667" spans="1:11" ht="11.4" x14ac:dyDescent="0.2">
      <c r="A667" s="65" t="str">
        <f>IF(AND(F667='Funding Chart'!$B$12,COUNTIF($C$1:C667,C667)=1),MAX($A$1:A666)+1,"")</f>
        <v/>
      </c>
      <c r="B667" s="66" t="s">
        <v>74</v>
      </c>
      <c r="C667" s="66" t="s">
        <v>410</v>
      </c>
      <c r="D667" s="66" t="s">
        <v>365</v>
      </c>
      <c r="E667" s="66">
        <v>3</v>
      </c>
      <c r="F667" s="66" t="s">
        <v>322</v>
      </c>
      <c r="G667" s="66" t="s">
        <v>321</v>
      </c>
      <c r="H667" s="68" t="s">
        <v>58</v>
      </c>
      <c r="I667" s="68" t="s">
        <v>358</v>
      </c>
      <c r="J667" s="66" t="s">
        <v>58</v>
      </c>
      <c r="K667" s="69">
        <v>1832</v>
      </c>
    </row>
    <row r="668" spans="1:11" ht="11.4" x14ac:dyDescent="0.2">
      <c r="A668" s="65" t="str">
        <f>IF(AND(F668='Funding Chart'!$B$12,COUNTIF($C$1:C668,C668)=1),MAX($A$1:A667)+1,"")</f>
        <v/>
      </c>
      <c r="B668" s="66" t="s">
        <v>74</v>
      </c>
      <c r="C668" s="66" t="s">
        <v>410</v>
      </c>
      <c r="D668" s="66" t="s">
        <v>365</v>
      </c>
      <c r="E668" s="66">
        <v>3</v>
      </c>
      <c r="F668" s="66" t="s">
        <v>322</v>
      </c>
      <c r="G668" s="66" t="s">
        <v>321</v>
      </c>
      <c r="H668" s="68" t="s">
        <v>359</v>
      </c>
      <c r="I668" s="68" t="s">
        <v>362</v>
      </c>
      <c r="J668" s="66" t="s">
        <v>359</v>
      </c>
      <c r="K668" s="69">
        <v>46141</v>
      </c>
    </row>
    <row r="669" spans="1:11" ht="11.4" x14ac:dyDescent="0.2">
      <c r="A669" s="65" t="str">
        <f>IF(AND(F669='Funding Chart'!$B$12,COUNTIF($C$1:C669,C669)=1),MAX($A$1:A668)+1,"")</f>
        <v/>
      </c>
      <c r="B669" s="66" t="s">
        <v>74</v>
      </c>
      <c r="C669" s="66" t="s">
        <v>411</v>
      </c>
      <c r="D669" s="66" t="s">
        <v>365</v>
      </c>
      <c r="E669" s="66">
        <v>3</v>
      </c>
      <c r="F669" s="66" t="s">
        <v>322</v>
      </c>
      <c r="G669" s="66" t="s">
        <v>321</v>
      </c>
      <c r="H669" s="68" t="s">
        <v>361</v>
      </c>
      <c r="I669" s="68" t="s">
        <v>362</v>
      </c>
      <c r="J669" s="66" t="s">
        <v>361</v>
      </c>
      <c r="K669" s="69">
        <v>712333</v>
      </c>
    </row>
    <row r="670" spans="1:11" ht="13.2" customHeight="1" x14ac:dyDescent="0.2">
      <c r="A670" s="65" t="str">
        <f>IF(AND(F670='Funding Chart'!$B$12,COUNTIF($C$1:C670,C670)=1),MAX($A$1:A669)+1,"")</f>
        <v/>
      </c>
      <c r="B670" s="66" t="s">
        <v>74</v>
      </c>
      <c r="C670" s="66" t="s">
        <v>411</v>
      </c>
      <c r="D670" s="66" t="s">
        <v>365</v>
      </c>
      <c r="E670" s="66">
        <v>3</v>
      </c>
      <c r="F670" s="66" t="s">
        <v>322</v>
      </c>
      <c r="G670" s="66" t="s">
        <v>321</v>
      </c>
      <c r="H670" s="68" t="s">
        <v>81</v>
      </c>
      <c r="I670" s="68" t="s">
        <v>356</v>
      </c>
      <c r="J670" s="66" t="s">
        <v>81</v>
      </c>
      <c r="K670" s="69">
        <v>27119</v>
      </c>
    </row>
    <row r="671" spans="1:11" ht="13.2" customHeight="1" x14ac:dyDescent="0.2">
      <c r="A671" s="65" t="str">
        <f>IF(AND(F671='Funding Chart'!$B$12,COUNTIF($C$1:C671,C671)=1),MAX($A$1:A670)+1,"")</f>
        <v/>
      </c>
      <c r="B671" s="66" t="s">
        <v>74</v>
      </c>
      <c r="C671" s="66" t="s">
        <v>412</v>
      </c>
      <c r="D671" s="66" t="s">
        <v>365</v>
      </c>
      <c r="E671" s="66">
        <v>3</v>
      </c>
      <c r="F671" s="66" t="s">
        <v>322</v>
      </c>
      <c r="G671" s="66" t="s">
        <v>321</v>
      </c>
      <c r="H671" s="68" t="s">
        <v>58</v>
      </c>
      <c r="I671" s="68" t="s">
        <v>358</v>
      </c>
      <c r="J671" s="66" t="s">
        <v>58</v>
      </c>
      <c r="K671" s="69">
        <v>26383</v>
      </c>
    </row>
    <row r="672" spans="1:11" ht="13.2" customHeight="1" x14ac:dyDescent="0.2">
      <c r="A672" s="65" t="str">
        <f>IF(AND(F672='Funding Chart'!$B$12,COUNTIF($C$1:C672,C672)=1),MAX($A$1:A671)+1,"")</f>
        <v/>
      </c>
      <c r="B672" s="66" t="s">
        <v>74</v>
      </c>
      <c r="C672" s="66" t="s">
        <v>412</v>
      </c>
      <c r="D672" s="66" t="s">
        <v>365</v>
      </c>
      <c r="E672" s="66">
        <v>3</v>
      </c>
      <c r="F672" s="66" t="s">
        <v>322</v>
      </c>
      <c r="G672" s="66" t="s">
        <v>321</v>
      </c>
      <c r="H672" s="68" t="s">
        <v>81</v>
      </c>
      <c r="I672" s="68" t="s">
        <v>356</v>
      </c>
      <c r="J672" s="66" t="s">
        <v>81</v>
      </c>
      <c r="K672" s="69">
        <v>1357768</v>
      </c>
    </row>
    <row r="673" spans="1:11" ht="11.4" x14ac:dyDescent="0.2">
      <c r="A673" s="65" t="str">
        <f>IF(AND(F673='Funding Chart'!$B$12,COUNTIF($C$1:C673,C673)=1),MAX($A$1:A672)+1,"")</f>
        <v/>
      </c>
      <c r="B673" s="66" t="s">
        <v>74</v>
      </c>
      <c r="C673" s="66" t="s">
        <v>412</v>
      </c>
      <c r="D673" s="66" t="s">
        <v>365</v>
      </c>
      <c r="E673" s="66">
        <v>3</v>
      </c>
      <c r="F673" s="66" t="s">
        <v>322</v>
      </c>
      <c r="G673" s="66" t="s">
        <v>321</v>
      </c>
      <c r="H673" s="68" t="s">
        <v>359</v>
      </c>
      <c r="I673" s="68" t="s">
        <v>362</v>
      </c>
      <c r="J673" s="66" t="s">
        <v>359</v>
      </c>
      <c r="K673" s="69">
        <v>635117</v>
      </c>
    </row>
    <row r="674" spans="1:11" ht="11.4" x14ac:dyDescent="0.2">
      <c r="A674" s="65" t="str">
        <f>IF(AND(F674='Funding Chart'!$B$12,COUNTIF($C$1:C674,C674)=1),MAX($A$1:A673)+1,"")</f>
        <v/>
      </c>
      <c r="B674" s="66" t="s">
        <v>74</v>
      </c>
      <c r="C674" s="66" t="s">
        <v>413</v>
      </c>
      <c r="D674" s="66" t="s">
        <v>365</v>
      </c>
      <c r="E674" s="66">
        <v>3</v>
      </c>
      <c r="F674" s="66" t="s">
        <v>322</v>
      </c>
      <c r="G674" s="66" t="s">
        <v>321</v>
      </c>
      <c r="H674" s="68" t="s">
        <v>58</v>
      </c>
      <c r="I674" s="68" t="s">
        <v>358</v>
      </c>
      <c r="J674" s="66" t="s">
        <v>58</v>
      </c>
      <c r="K674" s="69">
        <v>4476</v>
      </c>
    </row>
    <row r="675" spans="1:11" ht="13.2" customHeight="1" x14ac:dyDescent="0.2">
      <c r="A675" s="65" t="str">
        <f>IF(AND(F675='Funding Chart'!$B$12,COUNTIF($C$1:C675,C675)=1),MAX($A$1:A674)+1,"")</f>
        <v/>
      </c>
      <c r="B675" s="66" t="s">
        <v>74</v>
      </c>
      <c r="C675" s="66" t="s">
        <v>413</v>
      </c>
      <c r="D675" s="66" t="s">
        <v>365</v>
      </c>
      <c r="E675" s="66">
        <v>3</v>
      </c>
      <c r="F675" s="66" t="s">
        <v>322</v>
      </c>
      <c r="G675" s="66" t="s">
        <v>321</v>
      </c>
      <c r="H675" s="68" t="s">
        <v>81</v>
      </c>
      <c r="I675" s="68" t="s">
        <v>356</v>
      </c>
      <c r="J675" s="66" t="s">
        <v>81</v>
      </c>
      <c r="K675" s="69">
        <v>500000</v>
      </c>
    </row>
    <row r="676" spans="1:11" ht="13.2" customHeight="1" x14ac:dyDescent="0.2">
      <c r="A676" s="65" t="str">
        <f>IF(AND(F676='Funding Chart'!$B$12,COUNTIF($C$1:C676,C676)=1),MAX($A$1:A675)+1,"")</f>
        <v/>
      </c>
      <c r="B676" s="66" t="s">
        <v>74</v>
      </c>
      <c r="C676" s="66" t="s">
        <v>413</v>
      </c>
      <c r="D676" s="66" t="s">
        <v>365</v>
      </c>
      <c r="E676" s="66">
        <v>3</v>
      </c>
      <c r="F676" s="66" t="s">
        <v>322</v>
      </c>
      <c r="G676" s="66" t="s">
        <v>321</v>
      </c>
      <c r="H676" s="68" t="s">
        <v>359</v>
      </c>
      <c r="I676" s="68" t="s">
        <v>362</v>
      </c>
      <c r="J676" s="66" t="s">
        <v>359</v>
      </c>
      <c r="K676" s="69">
        <v>66591</v>
      </c>
    </row>
    <row r="677" spans="1:11" ht="11.4" x14ac:dyDescent="0.2">
      <c r="A677" s="65" t="str">
        <f>IF(AND(F677='Funding Chart'!$B$12,COUNTIF($C$1:C677,C677)=1),MAX($A$1:A676)+1,"")</f>
        <v/>
      </c>
      <c r="B677" s="66" t="s">
        <v>64</v>
      </c>
      <c r="C677" s="66" t="s">
        <v>414</v>
      </c>
      <c r="D677" s="66" t="s">
        <v>365</v>
      </c>
      <c r="E677" s="66">
        <v>3</v>
      </c>
      <c r="F677" s="66" t="s">
        <v>319</v>
      </c>
      <c r="G677" s="66" t="s">
        <v>318</v>
      </c>
      <c r="H677" s="68" t="s">
        <v>361</v>
      </c>
      <c r="I677" s="68" t="s">
        <v>362</v>
      </c>
      <c r="J677" s="66" t="s">
        <v>361</v>
      </c>
      <c r="K677" s="69">
        <v>315773</v>
      </c>
    </row>
    <row r="678" spans="1:11" ht="11.4" x14ac:dyDescent="0.2">
      <c r="A678" s="65" t="str">
        <f>IF(AND(F678='Funding Chart'!$B$12,COUNTIF($C$1:C678,C678)=1),MAX($A$1:A677)+1,"")</f>
        <v/>
      </c>
      <c r="B678" s="66" t="s">
        <v>64</v>
      </c>
      <c r="C678" s="66" t="s">
        <v>414</v>
      </c>
      <c r="D678" s="66" t="s">
        <v>365</v>
      </c>
      <c r="E678" s="66">
        <v>3</v>
      </c>
      <c r="F678" s="66" t="s">
        <v>319</v>
      </c>
      <c r="G678" s="66" t="s">
        <v>318</v>
      </c>
      <c r="H678" s="68" t="s">
        <v>58</v>
      </c>
      <c r="I678" s="68" t="s">
        <v>358</v>
      </c>
      <c r="J678" s="66" t="s">
        <v>58</v>
      </c>
      <c r="K678" s="69">
        <v>120525</v>
      </c>
    </row>
    <row r="679" spans="1:11" ht="11.4" x14ac:dyDescent="0.2">
      <c r="A679" s="65" t="str">
        <f>IF(AND(F679='Funding Chart'!$B$12,COUNTIF($C$1:C679,C679)=1),MAX($A$1:A678)+1,"")</f>
        <v/>
      </c>
      <c r="B679" s="66" t="s">
        <v>64</v>
      </c>
      <c r="C679" s="66" t="s">
        <v>414</v>
      </c>
      <c r="D679" s="66" t="s">
        <v>365</v>
      </c>
      <c r="E679" s="66">
        <v>3</v>
      </c>
      <c r="F679" s="66" t="s">
        <v>319</v>
      </c>
      <c r="G679" s="66" t="s">
        <v>318</v>
      </c>
      <c r="H679" s="68" t="s">
        <v>81</v>
      </c>
      <c r="I679" s="68" t="s">
        <v>356</v>
      </c>
      <c r="J679" s="66" t="s">
        <v>81</v>
      </c>
      <c r="K679" s="69">
        <v>2609254</v>
      </c>
    </row>
    <row r="680" spans="1:11" ht="11.4" x14ac:dyDescent="0.2">
      <c r="A680" s="65" t="str">
        <f>IF(AND(F680='Funding Chart'!$B$12,COUNTIF($C$1:C680,C680)=1),MAX($A$1:A679)+1,"")</f>
        <v/>
      </c>
      <c r="B680" s="66" t="s">
        <v>64</v>
      </c>
      <c r="C680" s="66" t="s">
        <v>414</v>
      </c>
      <c r="D680" s="66" t="s">
        <v>365</v>
      </c>
      <c r="E680" s="66">
        <v>3</v>
      </c>
      <c r="F680" s="66" t="s">
        <v>319</v>
      </c>
      <c r="G680" s="66" t="s">
        <v>318</v>
      </c>
      <c r="H680" s="68" t="s">
        <v>359</v>
      </c>
      <c r="I680" s="68" t="s">
        <v>362</v>
      </c>
      <c r="J680" s="66" t="s">
        <v>359</v>
      </c>
      <c r="K680" s="69">
        <v>1045358</v>
      </c>
    </row>
    <row r="681" spans="1:11" ht="11.4" x14ac:dyDescent="0.2">
      <c r="A681" s="65" t="str">
        <f>IF(AND(F681='Funding Chart'!$B$12,COUNTIF($C$1:C681,C681)=1),MAX($A$1:A680)+1,"")</f>
        <v/>
      </c>
      <c r="B681" s="66" t="s">
        <v>64</v>
      </c>
      <c r="C681" s="66" t="s">
        <v>415</v>
      </c>
      <c r="D681" s="66" t="s">
        <v>365</v>
      </c>
      <c r="E681" s="66">
        <v>3</v>
      </c>
      <c r="F681" s="66" t="s">
        <v>319</v>
      </c>
      <c r="G681" s="66" t="s">
        <v>318</v>
      </c>
      <c r="H681" s="68" t="s">
        <v>58</v>
      </c>
      <c r="I681" s="68" t="s">
        <v>358</v>
      </c>
      <c r="J681" s="66" t="s">
        <v>58</v>
      </c>
      <c r="K681" s="69">
        <v>40757</v>
      </c>
    </row>
    <row r="682" spans="1:11" ht="11.4" x14ac:dyDescent="0.2">
      <c r="A682" s="65" t="str">
        <f>IF(AND(F682='Funding Chart'!$B$12,COUNTIF($C$1:C682,C682)=1),MAX($A$1:A681)+1,"")</f>
        <v/>
      </c>
      <c r="B682" s="66" t="s">
        <v>64</v>
      </c>
      <c r="C682" s="66" t="s">
        <v>415</v>
      </c>
      <c r="D682" s="66" t="s">
        <v>365</v>
      </c>
      <c r="E682" s="66">
        <v>3</v>
      </c>
      <c r="F682" s="66" t="s">
        <v>319</v>
      </c>
      <c r="G682" s="66" t="s">
        <v>318</v>
      </c>
      <c r="H682" s="68" t="s">
        <v>81</v>
      </c>
      <c r="I682" s="68" t="s">
        <v>356</v>
      </c>
      <c r="J682" s="66" t="s">
        <v>81</v>
      </c>
      <c r="K682" s="69">
        <v>431052</v>
      </c>
    </row>
    <row r="683" spans="1:11" ht="13.2" customHeight="1" x14ac:dyDescent="0.2">
      <c r="A683" s="65" t="str">
        <f>IF(AND(F683='Funding Chart'!$B$12,COUNTIF($C$1:C683,C683)=1),MAX($A$1:A682)+1,"")</f>
        <v/>
      </c>
      <c r="B683" s="66" t="s">
        <v>64</v>
      </c>
      <c r="C683" s="66" t="s">
        <v>415</v>
      </c>
      <c r="D683" s="66" t="s">
        <v>365</v>
      </c>
      <c r="E683" s="66">
        <v>3</v>
      </c>
      <c r="F683" s="66" t="s">
        <v>319</v>
      </c>
      <c r="G683" s="66" t="s">
        <v>318</v>
      </c>
      <c r="H683" s="68" t="s">
        <v>359</v>
      </c>
      <c r="I683" s="68" t="s">
        <v>362</v>
      </c>
      <c r="J683" s="66" t="s">
        <v>359</v>
      </c>
      <c r="K683" s="69">
        <v>416059</v>
      </c>
    </row>
    <row r="684" spans="1:11" ht="13.2" customHeight="1" x14ac:dyDescent="0.2">
      <c r="A684" s="65" t="str">
        <f>IF(AND(F684='Funding Chart'!$B$12,COUNTIF($C$1:C684,C684)=1),MAX($A$1:A683)+1,"")</f>
        <v/>
      </c>
      <c r="B684" s="66" t="s">
        <v>64</v>
      </c>
      <c r="C684" s="66" t="s">
        <v>416</v>
      </c>
      <c r="D684" s="66" t="s">
        <v>365</v>
      </c>
      <c r="E684" s="66">
        <v>3</v>
      </c>
      <c r="F684" s="66" t="s">
        <v>319</v>
      </c>
      <c r="G684" s="66" t="s">
        <v>318</v>
      </c>
      <c r="H684" s="68" t="s">
        <v>58</v>
      </c>
      <c r="I684" s="68" t="s">
        <v>358</v>
      </c>
      <c r="J684" s="66" t="s">
        <v>58</v>
      </c>
      <c r="K684" s="69">
        <v>191550</v>
      </c>
    </row>
    <row r="685" spans="1:11" ht="13.2" customHeight="1" x14ac:dyDescent="0.2">
      <c r="A685" s="65" t="str">
        <f>IF(AND(F685='Funding Chart'!$B$12,COUNTIF($C$1:C685,C685)=1),MAX($A$1:A684)+1,"")</f>
        <v/>
      </c>
      <c r="B685" s="66" t="s">
        <v>64</v>
      </c>
      <c r="C685" s="66" t="s">
        <v>416</v>
      </c>
      <c r="D685" s="66" t="s">
        <v>365</v>
      </c>
      <c r="E685" s="66">
        <v>3</v>
      </c>
      <c r="F685" s="66" t="s">
        <v>319</v>
      </c>
      <c r="G685" s="66" t="s">
        <v>318</v>
      </c>
      <c r="H685" s="68" t="s">
        <v>81</v>
      </c>
      <c r="I685" s="68" t="s">
        <v>356</v>
      </c>
      <c r="J685" s="66" t="s">
        <v>81</v>
      </c>
      <c r="K685" s="69">
        <v>300000</v>
      </c>
    </row>
    <row r="686" spans="1:11" ht="13.2" customHeight="1" x14ac:dyDescent="0.2">
      <c r="A686" s="65" t="str">
        <f>IF(AND(F686='Funding Chart'!$B$12,COUNTIF($C$1:C686,C686)=1),MAX($A$1:A685)+1,"")</f>
        <v/>
      </c>
      <c r="B686" s="66" t="s">
        <v>64</v>
      </c>
      <c r="C686" s="66" t="s">
        <v>416</v>
      </c>
      <c r="D686" s="66" t="s">
        <v>365</v>
      </c>
      <c r="E686" s="66">
        <v>3</v>
      </c>
      <c r="F686" s="66" t="s">
        <v>319</v>
      </c>
      <c r="G686" s="66" t="s">
        <v>318</v>
      </c>
      <c r="H686" s="68" t="s">
        <v>359</v>
      </c>
      <c r="I686" s="68" t="s">
        <v>362</v>
      </c>
      <c r="J686" s="66" t="s">
        <v>359</v>
      </c>
      <c r="K686" s="69">
        <v>419460</v>
      </c>
    </row>
    <row r="687" spans="1:11" ht="13.2" customHeight="1" x14ac:dyDescent="0.2">
      <c r="A687" s="65" t="str">
        <f>IF(AND(F687='Funding Chart'!$B$12,COUNTIF($C$1:C687,C687)=1),MAX($A$1:A686)+1,"")</f>
        <v/>
      </c>
      <c r="B687" s="66" t="s">
        <v>64</v>
      </c>
      <c r="C687" s="66" t="s">
        <v>417</v>
      </c>
      <c r="D687" s="66" t="s">
        <v>365</v>
      </c>
      <c r="E687" s="66">
        <v>3</v>
      </c>
      <c r="F687" s="66" t="s">
        <v>319</v>
      </c>
      <c r="G687" s="66" t="s">
        <v>318</v>
      </c>
      <c r="H687" s="68" t="s">
        <v>81</v>
      </c>
      <c r="I687" s="68" t="s">
        <v>356</v>
      </c>
      <c r="J687" s="66" t="s">
        <v>81</v>
      </c>
      <c r="K687" s="69">
        <v>127050</v>
      </c>
    </row>
    <row r="688" spans="1:11" ht="13.2" customHeight="1" x14ac:dyDescent="0.2">
      <c r="A688" s="65" t="str">
        <f>IF(AND(F688='Funding Chart'!$B$12,COUNTIF($C$1:C688,C688)=1),MAX($A$1:A687)+1,"")</f>
        <v/>
      </c>
      <c r="B688" s="66" t="s">
        <v>68</v>
      </c>
      <c r="C688" s="66" t="s">
        <v>418</v>
      </c>
      <c r="D688" s="66" t="s">
        <v>365</v>
      </c>
      <c r="E688" s="66">
        <v>3</v>
      </c>
      <c r="F688" s="66" t="s">
        <v>315</v>
      </c>
      <c r="G688" s="66" t="s">
        <v>672</v>
      </c>
      <c r="H688" s="68" t="s">
        <v>81</v>
      </c>
      <c r="I688" s="68" t="s">
        <v>356</v>
      </c>
      <c r="J688" s="66" t="s">
        <v>81</v>
      </c>
      <c r="K688" s="69">
        <v>1326589</v>
      </c>
    </row>
    <row r="689" spans="1:11" ht="11.4" x14ac:dyDescent="0.2">
      <c r="A689" s="65" t="str">
        <f>IF(AND(F689='Funding Chart'!$B$12,COUNTIF($C$1:C689,C689)=1),MAX($A$1:A688)+1,"")</f>
        <v/>
      </c>
      <c r="B689" s="66" t="s">
        <v>68</v>
      </c>
      <c r="C689" s="66" t="s">
        <v>418</v>
      </c>
      <c r="D689" s="66" t="s">
        <v>365</v>
      </c>
      <c r="E689" s="66">
        <v>3</v>
      </c>
      <c r="F689" s="66" t="s">
        <v>315</v>
      </c>
      <c r="G689" s="66" t="s">
        <v>672</v>
      </c>
      <c r="H689" s="68" t="s">
        <v>359</v>
      </c>
      <c r="I689" s="68" t="s">
        <v>362</v>
      </c>
      <c r="J689" s="66" t="s">
        <v>359</v>
      </c>
      <c r="K689" s="69">
        <v>113276</v>
      </c>
    </row>
    <row r="690" spans="1:11" ht="11.4" x14ac:dyDescent="0.2">
      <c r="A690" s="65" t="str">
        <f>IF(AND(F690='Funding Chart'!$B$12,COUNTIF($C$1:C690,C690)=1),MAX($A$1:A689)+1,"")</f>
        <v/>
      </c>
      <c r="B690" s="66" t="s">
        <v>68</v>
      </c>
      <c r="C690" s="66" t="s">
        <v>419</v>
      </c>
      <c r="D690" s="66" t="s">
        <v>365</v>
      </c>
      <c r="E690" s="66">
        <v>3</v>
      </c>
      <c r="F690" s="66" t="s">
        <v>315</v>
      </c>
      <c r="G690" s="66" t="s">
        <v>672</v>
      </c>
      <c r="H690" s="68" t="s">
        <v>81</v>
      </c>
      <c r="I690" s="68" t="s">
        <v>356</v>
      </c>
      <c r="J690" s="66" t="s">
        <v>81</v>
      </c>
      <c r="K690" s="69">
        <v>685855</v>
      </c>
    </row>
    <row r="691" spans="1:11" ht="11.4" x14ac:dyDescent="0.2">
      <c r="A691" s="65" t="str">
        <f>IF(AND(F691='Funding Chart'!$B$12,COUNTIF($C$1:C691,C691)=1),MAX($A$1:A690)+1,"")</f>
        <v/>
      </c>
      <c r="B691" s="66" t="s">
        <v>68</v>
      </c>
      <c r="C691" s="66" t="s">
        <v>420</v>
      </c>
      <c r="D691" s="66" t="s">
        <v>365</v>
      </c>
      <c r="E691" s="66">
        <v>3</v>
      </c>
      <c r="F691" s="66" t="s">
        <v>315</v>
      </c>
      <c r="G691" s="66" t="s">
        <v>672</v>
      </c>
      <c r="H691" s="68" t="s">
        <v>81</v>
      </c>
      <c r="I691" s="68" t="s">
        <v>356</v>
      </c>
      <c r="J691" s="66" t="s">
        <v>81</v>
      </c>
      <c r="K691" s="69">
        <v>21592</v>
      </c>
    </row>
    <row r="692" spans="1:11" ht="11.4" x14ac:dyDescent="0.2">
      <c r="A692" s="65" t="str">
        <f>IF(AND(F692='Funding Chart'!$B$12,COUNTIF($C$1:C692,C692)=1),MAX($A$1:A691)+1,"")</f>
        <v/>
      </c>
      <c r="B692" s="66" t="s">
        <v>68</v>
      </c>
      <c r="C692" s="66" t="s">
        <v>421</v>
      </c>
      <c r="D692" s="66" t="s">
        <v>365</v>
      </c>
      <c r="E692" s="66">
        <v>3</v>
      </c>
      <c r="F692" s="66" t="s">
        <v>315</v>
      </c>
      <c r="G692" s="66" t="s">
        <v>672</v>
      </c>
      <c r="H692" s="68" t="s">
        <v>81</v>
      </c>
      <c r="I692" s="68" t="s">
        <v>356</v>
      </c>
      <c r="J692" s="66" t="s">
        <v>81</v>
      </c>
      <c r="K692" s="69">
        <v>197407</v>
      </c>
    </row>
    <row r="693" spans="1:11" ht="11.4" x14ac:dyDescent="0.2">
      <c r="A693" s="65" t="str">
        <f>IF(AND(F693='Funding Chart'!$B$12,COUNTIF($C$1:C693,C693)=1),MAX($A$1:A692)+1,"")</f>
        <v/>
      </c>
      <c r="B693" s="66" t="s">
        <v>68</v>
      </c>
      <c r="C693" s="66" t="s">
        <v>421</v>
      </c>
      <c r="D693" s="66" t="s">
        <v>365</v>
      </c>
      <c r="E693" s="66">
        <v>3</v>
      </c>
      <c r="F693" s="66" t="s">
        <v>315</v>
      </c>
      <c r="G693" s="66" t="s">
        <v>672</v>
      </c>
      <c r="H693" s="68" t="s">
        <v>359</v>
      </c>
      <c r="I693" s="68" t="s">
        <v>362</v>
      </c>
      <c r="J693" s="66" t="s">
        <v>359</v>
      </c>
      <c r="K693" s="69">
        <v>9172</v>
      </c>
    </row>
    <row r="694" spans="1:11" ht="11.4" x14ac:dyDescent="0.2">
      <c r="A694" s="65" t="str">
        <f>IF(AND(F694='Funding Chart'!$B$12,COUNTIF($C$1:C694,C694)=1),MAX($A$1:A693)+1,"")</f>
        <v/>
      </c>
      <c r="B694" s="66" t="s">
        <v>68</v>
      </c>
      <c r="C694" s="66" t="s">
        <v>422</v>
      </c>
      <c r="D694" s="66" t="s">
        <v>365</v>
      </c>
      <c r="E694" s="66">
        <v>3</v>
      </c>
      <c r="F694" s="66" t="s">
        <v>315</v>
      </c>
      <c r="G694" s="66" t="s">
        <v>672</v>
      </c>
      <c r="H694" s="68" t="s">
        <v>58</v>
      </c>
      <c r="I694" s="68" t="s">
        <v>358</v>
      </c>
      <c r="J694" s="66" t="s">
        <v>58</v>
      </c>
      <c r="K694" s="69">
        <v>9552</v>
      </c>
    </row>
    <row r="695" spans="1:11" ht="11.4" x14ac:dyDescent="0.2">
      <c r="A695" s="65" t="str">
        <f>IF(AND(F695='Funding Chart'!$B$12,COUNTIF($C$1:C695,C695)=1),MAX($A$1:A694)+1,"")</f>
        <v/>
      </c>
      <c r="B695" s="66" t="s">
        <v>68</v>
      </c>
      <c r="C695" s="66" t="s">
        <v>422</v>
      </c>
      <c r="D695" s="66" t="s">
        <v>365</v>
      </c>
      <c r="E695" s="66">
        <v>3</v>
      </c>
      <c r="F695" s="66" t="s">
        <v>315</v>
      </c>
      <c r="G695" s="66" t="s">
        <v>672</v>
      </c>
      <c r="H695" s="68" t="s">
        <v>81</v>
      </c>
      <c r="I695" s="68" t="s">
        <v>356</v>
      </c>
      <c r="J695" s="66" t="s">
        <v>81</v>
      </c>
      <c r="K695" s="69">
        <v>1092809</v>
      </c>
    </row>
    <row r="696" spans="1:11" ht="11.4" x14ac:dyDescent="0.2">
      <c r="A696" s="65" t="str">
        <f>IF(AND(F696='Funding Chart'!$B$12,COUNTIF($C$1:C696,C696)=1),MAX($A$1:A695)+1,"")</f>
        <v/>
      </c>
      <c r="B696" s="66" t="s">
        <v>68</v>
      </c>
      <c r="C696" s="66" t="s">
        <v>422</v>
      </c>
      <c r="D696" s="66" t="s">
        <v>365</v>
      </c>
      <c r="E696" s="66">
        <v>3</v>
      </c>
      <c r="F696" s="66" t="s">
        <v>315</v>
      </c>
      <c r="G696" s="66" t="s">
        <v>672</v>
      </c>
      <c r="H696" s="68" t="s">
        <v>359</v>
      </c>
      <c r="I696" s="68" t="s">
        <v>362</v>
      </c>
      <c r="J696" s="66" t="s">
        <v>359</v>
      </c>
      <c r="K696" s="69">
        <v>220366</v>
      </c>
    </row>
    <row r="697" spans="1:11" ht="11.4" x14ac:dyDescent="0.2">
      <c r="A697" s="65" t="str">
        <f>IF(AND(F697='Funding Chart'!$B$12,COUNTIF($C$1:C697,C697)=1),MAX($A$1:A696)+1,"")</f>
        <v/>
      </c>
      <c r="B697" s="66" t="s">
        <v>66</v>
      </c>
      <c r="C697" s="66" t="s">
        <v>423</v>
      </c>
      <c r="D697" s="66" t="s">
        <v>365</v>
      </c>
      <c r="E697" s="66">
        <v>3</v>
      </c>
      <c r="F697" s="66" t="s">
        <v>312</v>
      </c>
      <c r="G697" s="66" t="s">
        <v>673</v>
      </c>
      <c r="H697" s="68" t="s">
        <v>58</v>
      </c>
      <c r="I697" s="68" t="s">
        <v>358</v>
      </c>
      <c r="J697" s="66" t="s">
        <v>58</v>
      </c>
      <c r="K697" s="69">
        <v>76433</v>
      </c>
    </row>
    <row r="698" spans="1:11" ht="11.4" x14ac:dyDescent="0.2">
      <c r="A698" s="65" t="str">
        <f>IF(AND(F698='Funding Chart'!$B$12,COUNTIF($C$1:C698,C698)=1),MAX($A$1:A697)+1,"")</f>
        <v/>
      </c>
      <c r="B698" s="66" t="s">
        <v>66</v>
      </c>
      <c r="C698" s="66" t="s">
        <v>423</v>
      </c>
      <c r="D698" s="66" t="s">
        <v>365</v>
      </c>
      <c r="E698" s="66">
        <v>3</v>
      </c>
      <c r="F698" s="66" t="s">
        <v>312</v>
      </c>
      <c r="G698" s="66" t="s">
        <v>673</v>
      </c>
      <c r="H698" s="68" t="s">
        <v>81</v>
      </c>
      <c r="I698" s="68" t="s">
        <v>356</v>
      </c>
      <c r="J698" s="66" t="s">
        <v>81</v>
      </c>
      <c r="K698" s="69">
        <v>1222762</v>
      </c>
    </row>
    <row r="699" spans="1:11" ht="13.2" customHeight="1" x14ac:dyDescent="0.2">
      <c r="A699" s="65" t="str">
        <f>IF(AND(F699='Funding Chart'!$B$12,COUNTIF($C$1:C699,C699)=1),MAX($A$1:A698)+1,"")</f>
        <v/>
      </c>
      <c r="B699" s="66" t="s">
        <v>66</v>
      </c>
      <c r="C699" s="66" t="s">
        <v>423</v>
      </c>
      <c r="D699" s="66" t="s">
        <v>365</v>
      </c>
      <c r="E699" s="66">
        <v>3</v>
      </c>
      <c r="F699" s="66" t="s">
        <v>312</v>
      </c>
      <c r="G699" s="66" t="s">
        <v>673</v>
      </c>
      <c r="H699" s="68" t="s">
        <v>359</v>
      </c>
      <c r="I699" s="68" t="s">
        <v>362</v>
      </c>
      <c r="J699" s="66" t="s">
        <v>359</v>
      </c>
      <c r="K699" s="69">
        <v>1122063</v>
      </c>
    </row>
    <row r="700" spans="1:11" ht="13.2" customHeight="1" x14ac:dyDescent="0.2">
      <c r="A700" s="65" t="str">
        <f>IF(AND(F700='Funding Chart'!$B$12,COUNTIF($C$1:C700,C700)=1),MAX($A$1:A699)+1,"")</f>
        <v/>
      </c>
      <c r="B700" s="66" t="s">
        <v>66</v>
      </c>
      <c r="C700" s="66" t="s">
        <v>424</v>
      </c>
      <c r="D700" s="66" t="s">
        <v>365</v>
      </c>
      <c r="E700" s="66">
        <v>3</v>
      </c>
      <c r="F700" s="66" t="s">
        <v>312</v>
      </c>
      <c r="G700" s="66" t="s">
        <v>673</v>
      </c>
      <c r="H700" s="68" t="s">
        <v>58</v>
      </c>
      <c r="I700" s="68" t="s">
        <v>358</v>
      </c>
      <c r="J700" s="66" t="s">
        <v>58</v>
      </c>
      <c r="K700" s="69">
        <v>61539</v>
      </c>
    </row>
    <row r="701" spans="1:11" ht="13.2" customHeight="1" x14ac:dyDescent="0.2">
      <c r="A701" s="65" t="str">
        <f>IF(AND(F701='Funding Chart'!$B$12,COUNTIF($C$1:C701,C701)=1),MAX($A$1:A700)+1,"")</f>
        <v/>
      </c>
      <c r="B701" s="66" t="s">
        <v>66</v>
      </c>
      <c r="C701" s="66" t="s">
        <v>424</v>
      </c>
      <c r="D701" s="66" t="s">
        <v>365</v>
      </c>
      <c r="E701" s="66">
        <v>3</v>
      </c>
      <c r="F701" s="66" t="s">
        <v>312</v>
      </c>
      <c r="G701" s="66" t="s">
        <v>673</v>
      </c>
      <c r="H701" s="68" t="s">
        <v>81</v>
      </c>
      <c r="I701" s="68" t="s">
        <v>356</v>
      </c>
      <c r="J701" s="66" t="s">
        <v>81</v>
      </c>
      <c r="K701" s="69">
        <v>4464460</v>
      </c>
    </row>
    <row r="702" spans="1:11" ht="13.2" customHeight="1" x14ac:dyDescent="0.2">
      <c r="A702" s="65" t="str">
        <f>IF(AND(F702='Funding Chart'!$B$12,COUNTIF($C$1:C702,C702)=1),MAX($A$1:A701)+1,"")</f>
        <v/>
      </c>
      <c r="B702" s="66" t="s">
        <v>66</v>
      </c>
      <c r="C702" s="66" t="s">
        <v>424</v>
      </c>
      <c r="D702" s="66" t="s">
        <v>365</v>
      </c>
      <c r="E702" s="66">
        <v>3</v>
      </c>
      <c r="F702" s="66" t="s">
        <v>312</v>
      </c>
      <c r="G702" s="66" t="s">
        <v>673</v>
      </c>
      <c r="H702" s="68" t="s">
        <v>359</v>
      </c>
      <c r="I702" s="68" t="s">
        <v>362</v>
      </c>
      <c r="J702" s="66" t="s">
        <v>359</v>
      </c>
      <c r="K702" s="69">
        <v>1227191</v>
      </c>
    </row>
    <row r="703" spans="1:11" ht="13.2" customHeight="1" x14ac:dyDescent="0.2">
      <c r="A703" s="65" t="str">
        <f>IF(AND(F703='Funding Chart'!$B$12,COUNTIF($C$1:C703,C703)=1),MAX($A$1:A702)+1,"")</f>
        <v/>
      </c>
      <c r="B703" s="66" t="s">
        <v>66</v>
      </c>
      <c r="C703" s="66" t="s">
        <v>425</v>
      </c>
      <c r="D703" s="66" t="s">
        <v>365</v>
      </c>
      <c r="E703" s="66">
        <v>3</v>
      </c>
      <c r="F703" s="66" t="s">
        <v>312</v>
      </c>
      <c r="G703" s="66" t="s">
        <v>673</v>
      </c>
      <c r="H703" s="68" t="s">
        <v>58</v>
      </c>
      <c r="I703" s="68" t="s">
        <v>358</v>
      </c>
      <c r="J703" s="66" t="s">
        <v>58</v>
      </c>
      <c r="K703" s="69">
        <v>23732</v>
      </c>
    </row>
    <row r="704" spans="1:11" ht="13.2" customHeight="1" x14ac:dyDescent="0.2">
      <c r="A704" s="65" t="str">
        <f>IF(AND(F704='Funding Chart'!$B$12,COUNTIF($C$1:C704,C704)=1),MAX($A$1:A703)+1,"")</f>
        <v/>
      </c>
      <c r="B704" s="66" t="s">
        <v>66</v>
      </c>
      <c r="C704" s="66" t="s">
        <v>425</v>
      </c>
      <c r="D704" s="66" t="s">
        <v>365</v>
      </c>
      <c r="E704" s="66">
        <v>3</v>
      </c>
      <c r="F704" s="66" t="s">
        <v>312</v>
      </c>
      <c r="G704" s="66" t="s">
        <v>673</v>
      </c>
      <c r="H704" s="68" t="s">
        <v>81</v>
      </c>
      <c r="I704" s="68" t="s">
        <v>356</v>
      </c>
      <c r="J704" s="66" t="s">
        <v>81</v>
      </c>
      <c r="K704" s="69">
        <v>255628</v>
      </c>
    </row>
    <row r="705" spans="1:11" ht="13.2" customHeight="1" x14ac:dyDescent="0.2">
      <c r="A705" s="65" t="str">
        <f>IF(AND(F705='Funding Chart'!$B$12,COUNTIF($C$1:C705,C705)=1),MAX($A$1:A704)+1,"")</f>
        <v/>
      </c>
      <c r="B705" s="66" t="s">
        <v>66</v>
      </c>
      <c r="C705" s="66" t="s">
        <v>425</v>
      </c>
      <c r="D705" s="66" t="s">
        <v>365</v>
      </c>
      <c r="E705" s="66">
        <v>3</v>
      </c>
      <c r="F705" s="66" t="s">
        <v>312</v>
      </c>
      <c r="G705" s="66" t="s">
        <v>673</v>
      </c>
      <c r="H705" s="68" t="s">
        <v>359</v>
      </c>
      <c r="I705" s="68" t="s">
        <v>362</v>
      </c>
      <c r="J705" s="66" t="s">
        <v>359</v>
      </c>
      <c r="K705" s="69">
        <v>193368</v>
      </c>
    </row>
    <row r="706" spans="1:11" ht="13.2" customHeight="1" x14ac:dyDescent="0.2">
      <c r="A706" s="65" t="str">
        <f>IF(AND(F706='Funding Chart'!$B$12,COUNTIF($C$1:C706,C706)=1),MAX($A$1:A705)+1,"")</f>
        <v/>
      </c>
      <c r="B706" s="66" t="s">
        <v>68</v>
      </c>
      <c r="C706" s="66" t="s">
        <v>426</v>
      </c>
      <c r="D706" s="66" t="s">
        <v>365</v>
      </c>
      <c r="E706" s="66">
        <v>3</v>
      </c>
      <c r="F706" s="66" t="s">
        <v>310</v>
      </c>
      <c r="G706" s="66" t="s">
        <v>311</v>
      </c>
      <c r="H706" s="68" t="s">
        <v>81</v>
      </c>
      <c r="I706" s="68" t="s">
        <v>356</v>
      </c>
      <c r="J706" s="66" t="s">
        <v>81</v>
      </c>
      <c r="K706" s="69">
        <v>1064567</v>
      </c>
    </row>
    <row r="707" spans="1:11" ht="13.2" customHeight="1" x14ac:dyDescent="0.2">
      <c r="A707" s="65" t="str">
        <f>IF(AND(F707='Funding Chart'!$B$12,COUNTIF($C$1:C707,C707)=1),MAX($A$1:A706)+1,"")</f>
        <v/>
      </c>
      <c r="B707" s="66" t="s">
        <v>68</v>
      </c>
      <c r="C707" s="66" t="s">
        <v>426</v>
      </c>
      <c r="D707" s="66" t="s">
        <v>365</v>
      </c>
      <c r="E707" s="66">
        <v>3</v>
      </c>
      <c r="F707" s="66" t="s">
        <v>310</v>
      </c>
      <c r="G707" s="66" t="s">
        <v>311</v>
      </c>
      <c r="H707" s="68" t="s">
        <v>360</v>
      </c>
      <c r="I707" s="68" t="s">
        <v>362</v>
      </c>
      <c r="J707" s="66" t="s">
        <v>360</v>
      </c>
      <c r="K707" s="69">
        <v>4305</v>
      </c>
    </row>
    <row r="708" spans="1:11" ht="13.2" customHeight="1" x14ac:dyDescent="0.2">
      <c r="A708" s="65" t="str">
        <f>IF(AND(F708='Funding Chart'!$B$12,COUNTIF($C$1:C708,C708)=1),MAX($A$1:A707)+1,"")</f>
        <v/>
      </c>
      <c r="B708" s="66" t="s">
        <v>68</v>
      </c>
      <c r="C708" s="66" t="s">
        <v>426</v>
      </c>
      <c r="D708" s="66" t="s">
        <v>365</v>
      </c>
      <c r="E708" s="66">
        <v>3</v>
      </c>
      <c r="F708" s="66" t="s">
        <v>310</v>
      </c>
      <c r="G708" s="66" t="s">
        <v>311</v>
      </c>
      <c r="H708" s="68" t="s">
        <v>58</v>
      </c>
      <c r="I708" s="68" t="s">
        <v>358</v>
      </c>
      <c r="J708" s="66" t="s">
        <v>58</v>
      </c>
      <c r="K708" s="69">
        <v>39122</v>
      </c>
    </row>
    <row r="709" spans="1:11" ht="13.2" customHeight="1" x14ac:dyDescent="0.2">
      <c r="A709" s="65" t="str">
        <f>IF(AND(F709='Funding Chart'!$B$12,COUNTIF($C$1:C709,C709)=1),MAX($A$1:A708)+1,"")</f>
        <v/>
      </c>
      <c r="B709" s="66" t="s">
        <v>68</v>
      </c>
      <c r="C709" s="66" t="s">
        <v>428</v>
      </c>
      <c r="D709" s="66" t="s">
        <v>365</v>
      </c>
      <c r="E709" s="66">
        <v>3</v>
      </c>
      <c r="F709" s="66" t="s">
        <v>310</v>
      </c>
      <c r="G709" s="66" t="s">
        <v>311</v>
      </c>
      <c r="H709" s="68" t="s">
        <v>58</v>
      </c>
      <c r="I709" s="68" t="s">
        <v>358</v>
      </c>
      <c r="J709" s="66" t="s">
        <v>58</v>
      </c>
      <c r="K709" s="69">
        <v>12236</v>
      </c>
    </row>
    <row r="710" spans="1:11" ht="13.2" customHeight="1" x14ac:dyDescent="0.2">
      <c r="A710" s="65" t="str">
        <f>IF(AND(F710='Funding Chart'!$B$12,COUNTIF($C$1:C710,C710)=1),MAX($A$1:A709)+1,"")</f>
        <v/>
      </c>
      <c r="B710" s="66" t="s">
        <v>68</v>
      </c>
      <c r="C710" s="66" t="s">
        <v>428</v>
      </c>
      <c r="D710" s="66" t="s">
        <v>365</v>
      </c>
      <c r="E710" s="66">
        <v>3</v>
      </c>
      <c r="F710" s="66" t="s">
        <v>310</v>
      </c>
      <c r="G710" s="66" t="s">
        <v>311</v>
      </c>
      <c r="H710" s="68" t="s">
        <v>360</v>
      </c>
      <c r="I710" s="68" t="s">
        <v>362</v>
      </c>
      <c r="J710" s="66" t="s">
        <v>360</v>
      </c>
      <c r="K710" s="69">
        <v>15249</v>
      </c>
    </row>
    <row r="711" spans="1:11" ht="13.2" customHeight="1" x14ac:dyDescent="0.2">
      <c r="A711" s="65" t="str">
        <f>IF(AND(F711='Funding Chart'!$B$12,COUNTIF($C$1:C711,C711)=1),MAX($A$1:A710)+1,"")</f>
        <v/>
      </c>
      <c r="B711" s="66" t="s">
        <v>68</v>
      </c>
      <c r="C711" s="66" t="s">
        <v>428</v>
      </c>
      <c r="D711" s="66" t="s">
        <v>365</v>
      </c>
      <c r="E711" s="66">
        <v>3</v>
      </c>
      <c r="F711" s="66" t="s">
        <v>310</v>
      </c>
      <c r="G711" s="66" t="s">
        <v>311</v>
      </c>
      <c r="H711" s="68" t="s">
        <v>81</v>
      </c>
      <c r="I711" s="68" t="s">
        <v>356</v>
      </c>
      <c r="J711" s="66" t="s">
        <v>81</v>
      </c>
      <c r="K711" s="69">
        <v>1612372</v>
      </c>
    </row>
    <row r="712" spans="1:11" ht="13.2" customHeight="1" x14ac:dyDescent="0.2">
      <c r="A712" s="65" t="str">
        <f>IF(AND(F712='Funding Chart'!$B$12,COUNTIF($C$1:C712,C712)=1),MAX($A$1:A711)+1,"")</f>
        <v/>
      </c>
      <c r="B712" s="66" t="s">
        <v>68</v>
      </c>
      <c r="C712" s="66" t="s">
        <v>428</v>
      </c>
      <c r="D712" s="66" t="s">
        <v>365</v>
      </c>
      <c r="E712" s="66">
        <v>3</v>
      </c>
      <c r="F712" s="66" t="s">
        <v>310</v>
      </c>
      <c r="G712" s="66" t="s">
        <v>311</v>
      </c>
      <c r="H712" s="68" t="s">
        <v>359</v>
      </c>
      <c r="I712" s="68" t="s">
        <v>362</v>
      </c>
      <c r="J712" s="66" t="s">
        <v>359</v>
      </c>
      <c r="K712" s="69">
        <v>335169</v>
      </c>
    </row>
    <row r="713" spans="1:11" ht="13.2" customHeight="1" x14ac:dyDescent="0.2">
      <c r="A713" s="65" t="str">
        <f>IF(AND(F713='Funding Chart'!$B$12,COUNTIF($C$1:C713,C713)=1),MAX($A$1:A712)+1,"")</f>
        <v/>
      </c>
      <c r="B713" s="66" t="s">
        <v>68</v>
      </c>
      <c r="C713" s="66" t="s">
        <v>429</v>
      </c>
      <c r="D713" s="66" t="s">
        <v>365</v>
      </c>
      <c r="E713" s="66">
        <v>3</v>
      </c>
      <c r="F713" s="66" t="s">
        <v>310</v>
      </c>
      <c r="G713" s="66" t="s">
        <v>311</v>
      </c>
      <c r="H713" s="68" t="s">
        <v>360</v>
      </c>
      <c r="I713" s="68" t="s">
        <v>362</v>
      </c>
      <c r="J713" s="66" t="s">
        <v>360</v>
      </c>
      <c r="K713" s="69">
        <v>19116</v>
      </c>
    </row>
    <row r="714" spans="1:11" ht="13.2" customHeight="1" x14ac:dyDescent="0.2">
      <c r="A714" s="65" t="str">
        <f>IF(AND(F714='Funding Chart'!$B$12,COUNTIF($C$1:C714,C714)=1),MAX($A$1:A713)+1,"")</f>
        <v/>
      </c>
      <c r="B714" s="66" t="s">
        <v>68</v>
      </c>
      <c r="C714" s="66" t="s">
        <v>429</v>
      </c>
      <c r="D714" s="66" t="s">
        <v>365</v>
      </c>
      <c r="E714" s="66">
        <v>3</v>
      </c>
      <c r="F714" s="66" t="s">
        <v>310</v>
      </c>
      <c r="G714" s="66" t="s">
        <v>311</v>
      </c>
      <c r="H714" s="68" t="s">
        <v>81</v>
      </c>
      <c r="I714" s="68" t="s">
        <v>356</v>
      </c>
      <c r="J714" s="66" t="s">
        <v>81</v>
      </c>
      <c r="K714" s="69">
        <v>1565233</v>
      </c>
    </row>
    <row r="715" spans="1:11" ht="13.2" customHeight="1" x14ac:dyDescent="0.2">
      <c r="A715" s="65" t="str">
        <f>IF(AND(F715='Funding Chart'!$B$12,COUNTIF($C$1:C715,C715)=1),MAX($A$1:A714)+1,"")</f>
        <v/>
      </c>
      <c r="B715" s="66" t="s">
        <v>68</v>
      </c>
      <c r="C715" s="66" t="s">
        <v>429</v>
      </c>
      <c r="D715" s="66" t="s">
        <v>365</v>
      </c>
      <c r="E715" s="66">
        <v>3</v>
      </c>
      <c r="F715" s="66" t="s">
        <v>310</v>
      </c>
      <c r="G715" s="66" t="s">
        <v>311</v>
      </c>
      <c r="H715" s="68" t="s">
        <v>359</v>
      </c>
      <c r="I715" s="68" t="s">
        <v>362</v>
      </c>
      <c r="J715" s="66" t="s">
        <v>359</v>
      </c>
      <c r="K715" s="69">
        <v>768775</v>
      </c>
    </row>
    <row r="716" spans="1:11" ht="13.2" customHeight="1" x14ac:dyDescent="0.2">
      <c r="A716" s="65" t="str">
        <f>IF(AND(F716='Funding Chart'!$B$12,COUNTIF($C$1:C716,C716)=1),MAX($A$1:A715)+1,"")</f>
        <v/>
      </c>
      <c r="B716" s="66" t="s">
        <v>304</v>
      </c>
      <c r="C716" s="66" t="s">
        <v>430</v>
      </c>
      <c r="D716" s="66" t="s">
        <v>365</v>
      </c>
      <c r="E716" s="66">
        <v>3</v>
      </c>
      <c r="F716" s="66" t="s">
        <v>304</v>
      </c>
      <c r="G716" s="66" t="s">
        <v>675</v>
      </c>
      <c r="H716" s="68" t="s">
        <v>81</v>
      </c>
      <c r="I716" s="68" t="s">
        <v>356</v>
      </c>
      <c r="J716" s="66" t="s">
        <v>81</v>
      </c>
      <c r="K716" s="69">
        <v>481165</v>
      </c>
    </row>
    <row r="717" spans="1:11" ht="13.2" customHeight="1" x14ac:dyDescent="0.2">
      <c r="A717" s="65" t="str">
        <f>IF(AND(F717='Funding Chart'!$B$12,COUNTIF($C$1:C717,C717)=1),MAX($A$1:A716)+1,"")</f>
        <v/>
      </c>
      <c r="B717" s="66" t="s">
        <v>304</v>
      </c>
      <c r="C717" s="66" t="s">
        <v>430</v>
      </c>
      <c r="D717" s="66" t="s">
        <v>365</v>
      </c>
      <c r="E717" s="66">
        <v>3</v>
      </c>
      <c r="F717" s="66" t="s">
        <v>304</v>
      </c>
      <c r="G717" s="66" t="s">
        <v>675</v>
      </c>
      <c r="H717" s="68" t="s">
        <v>359</v>
      </c>
      <c r="I717" s="68" t="s">
        <v>362</v>
      </c>
      <c r="J717" s="66" t="s">
        <v>359</v>
      </c>
      <c r="K717" s="69">
        <v>71144</v>
      </c>
    </row>
    <row r="718" spans="1:11" ht="13.2" customHeight="1" x14ac:dyDescent="0.2">
      <c r="A718" s="65" t="str">
        <f>IF(AND(F718='Funding Chart'!$B$12,COUNTIF($C$1:C718,C718)=1),MAX($A$1:A717)+1,"")</f>
        <v/>
      </c>
      <c r="B718" s="66" t="s">
        <v>304</v>
      </c>
      <c r="C718" s="66" t="s">
        <v>431</v>
      </c>
      <c r="D718" s="66" t="s">
        <v>365</v>
      </c>
      <c r="E718" s="66">
        <v>3</v>
      </c>
      <c r="F718" s="66" t="s">
        <v>304</v>
      </c>
      <c r="G718" s="66" t="s">
        <v>675</v>
      </c>
      <c r="H718" s="68" t="s">
        <v>58</v>
      </c>
      <c r="I718" s="68" t="s">
        <v>358</v>
      </c>
      <c r="J718" s="66" t="s">
        <v>58</v>
      </c>
      <c r="K718" s="69">
        <v>1213</v>
      </c>
    </row>
    <row r="719" spans="1:11" ht="13.2" customHeight="1" x14ac:dyDescent="0.2">
      <c r="A719" s="65" t="str">
        <f>IF(AND(F719='Funding Chart'!$B$12,COUNTIF($C$1:C719,C719)=1),MAX($A$1:A718)+1,"")</f>
        <v/>
      </c>
      <c r="B719" s="66" t="s">
        <v>304</v>
      </c>
      <c r="C719" s="66" t="s">
        <v>431</v>
      </c>
      <c r="D719" s="66" t="s">
        <v>365</v>
      </c>
      <c r="E719" s="66">
        <v>3</v>
      </c>
      <c r="F719" s="66" t="s">
        <v>304</v>
      </c>
      <c r="G719" s="66" t="s">
        <v>675</v>
      </c>
      <c r="H719" s="68" t="s">
        <v>81</v>
      </c>
      <c r="I719" s="68" t="s">
        <v>356</v>
      </c>
      <c r="J719" s="66" t="s">
        <v>81</v>
      </c>
      <c r="K719" s="69">
        <v>534616</v>
      </c>
    </row>
    <row r="720" spans="1:11" ht="13.2" customHeight="1" x14ac:dyDescent="0.2">
      <c r="A720" s="65" t="str">
        <f>IF(AND(F720='Funding Chart'!$B$12,COUNTIF($C$1:C720,C720)=1),MAX($A$1:A719)+1,"")</f>
        <v/>
      </c>
      <c r="B720" s="66" t="s">
        <v>304</v>
      </c>
      <c r="C720" s="66" t="s">
        <v>433</v>
      </c>
      <c r="D720" s="66" t="s">
        <v>365</v>
      </c>
      <c r="E720" s="66">
        <v>3</v>
      </c>
      <c r="F720" s="66" t="s">
        <v>304</v>
      </c>
      <c r="G720" s="66" t="s">
        <v>675</v>
      </c>
      <c r="H720" s="68" t="s">
        <v>360</v>
      </c>
      <c r="I720" s="68" t="s">
        <v>362</v>
      </c>
      <c r="J720" s="66" t="s">
        <v>360</v>
      </c>
      <c r="K720" s="69">
        <v>18313</v>
      </c>
    </row>
    <row r="721" spans="1:11" ht="13.2" customHeight="1" x14ac:dyDescent="0.2">
      <c r="A721" s="65" t="str">
        <f>IF(AND(F721='Funding Chart'!$B$12,COUNTIF($C$1:C721,C721)=1),MAX($A$1:A720)+1,"")</f>
        <v/>
      </c>
      <c r="B721" s="66" t="s">
        <v>304</v>
      </c>
      <c r="C721" s="66" t="s">
        <v>433</v>
      </c>
      <c r="D721" s="66" t="s">
        <v>365</v>
      </c>
      <c r="E721" s="66">
        <v>3</v>
      </c>
      <c r="F721" s="66" t="s">
        <v>304</v>
      </c>
      <c r="G721" s="66" t="s">
        <v>675</v>
      </c>
      <c r="H721" s="68" t="s">
        <v>58</v>
      </c>
      <c r="I721" s="68" t="s">
        <v>358</v>
      </c>
      <c r="J721" s="66" t="s">
        <v>58</v>
      </c>
      <c r="K721" s="69">
        <v>16565</v>
      </c>
    </row>
    <row r="722" spans="1:11" ht="13.2" customHeight="1" x14ac:dyDescent="0.2">
      <c r="A722" s="65" t="str">
        <f>IF(AND(F722='Funding Chart'!$B$12,COUNTIF($C$1:C722,C722)=1),MAX($A$1:A721)+1,"")</f>
        <v/>
      </c>
      <c r="B722" s="66" t="s">
        <v>304</v>
      </c>
      <c r="C722" s="66" t="s">
        <v>433</v>
      </c>
      <c r="D722" s="66" t="s">
        <v>365</v>
      </c>
      <c r="E722" s="66">
        <v>3</v>
      </c>
      <c r="F722" s="66" t="s">
        <v>304</v>
      </c>
      <c r="G722" s="66" t="s">
        <v>675</v>
      </c>
      <c r="H722" s="68" t="s">
        <v>81</v>
      </c>
      <c r="I722" s="68" t="s">
        <v>356</v>
      </c>
      <c r="J722" s="66" t="s">
        <v>81</v>
      </c>
      <c r="K722" s="69">
        <v>781531</v>
      </c>
    </row>
    <row r="723" spans="1:11" ht="13.2" customHeight="1" x14ac:dyDescent="0.2">
      <c r="A723" s="65" t="str">
        <f>IF(AND(F723='Funding Chart'!$B$12,COUNTIF($C$1:C723,C723)=1),MAX($A$1:A722)+1,"")</f>
        <v/>
      </c>
      <c r="B723" s="66" t="s">
        <v>304</v>
      </c>
      <c r="C723" s="66" t="s">
        <v>433</v>
      </c>
      <c r="D723" s="66" t="s">
        <v>365</v>
      </c>
      <c r="E723" s="66">
        <v>3</v>
      </c>
      <c r="F723" s="66" t="s">
        <v>304</v>
      </c>
      <c r="G723" s="66" t="s">
        <v>675</v>
      </c>
      <c r="H723" s="68" t="s">
        <v>359</v>
      </c>
      <c r="I723" s="68" t="s">
        <v>362</v>
      </c>
      <c r="J723" s="66" t="s">
        <v>359</v>
      </c>
      <c r="K723" s="69">
        <v>187035</v>
      </c>
    </row>
    <row r="724" spans="1:11" ht="13.2" customHeight="1" x14ac:dyDescent="0.2">
      <c r="A724" s="65" t="str">
        <f>IF(AND(F724='Funding Chart'!$B$12,COUNTIF($C$1:C724,C724)=1),MAX($A$1:A723)+1,"")</f>
        <v/>
      </c>
      <c r="B724" s="66" t="s">
        <v>304</v>
      </c>
      <c r="C724" s="66" t="s">
        <v>434</v>
      </c>
      <c r="D724" s="66" t="s">
        <v>365</v>
      </c>
      <c r="E724" s="66">
        <v>3</v>
      </c>
      <c r="F724" s="66" t="s">
        <v>304</v>
      </c>
      <c r="G724" s="66" t="s">
        <v>675</v>
      </c>
      <c r="H724" s="68" t="s">
        <v>81</v>
      </c>
      <c r="I724" s="68" t="s">
        <v>356</v>
      </c>
      <c r="J724" s="66" t="s">
        <v>81</v>
      </c>
      <c r="K724" s="69">
        <v>1312234</v>
      </c>
    </row>
    <row r="725" spans="1:11" ht="13.2" customHeight="1" x14ac:dyDescent="0.2">
      <c r="A725" s="65" t="str">
        <f>IF(AND(F725='Funding Chart'!$B$12,COUNTIF($C$1:C725,C725)=1),MAX($A$1:A724)+1,"")</f>
        <v/>
      </c>
      <c r="B725" s="66" t="s">
        <v>304</v>
      </c>
      <c r="C725" s="66" t="s">
        <v>434</v>
      </c>
      <c r="D725" s="66" t="s">
        <v>365</v>
      </c>
      <c r="E725" s="66">
        <v>3</v>
      </c>
      <c r="F725" s="66" t="s">
        <v>304</v>
      </c>
      <c r="G725" s="66" t="s">
        <v>675</v>
      </c>
      <c r="H725" s="68" t="s">
        <v>360</v>
      </c>
      <c r="I725" s="68" t="s">
        <v>362</v>
      </c>
      <c r="J725" s="66" t="s">
        <v>360</v>
      </c>
      <c r="K725" s="69">
        <v>28527</v>
      </c>
    </row>
    <row r="726" spans="1:11" ht="13.2" customHeight="1" x14ac:dyDescent="0.2">
      <c r="A726" s="65" t="str">
        <f>IF(AND(F726='Funding Chart'!$B$12,COUNTIF($C$1:C726,C726)=1),MAX($A$1:A725)+1,"")</f>
        <v/>
      </c>
      <c r="B726" s="66" t="s">
        <v>304</v>
      </c>
      <c r="C726" s="66" t="s">
        <v>434</v>
      </c>
      <c r="D726" s="66" t="s">
        <v>365</v>
      </c>
      <c r="E726" s="66">
        <v>3</v>
      </c>
      <c r="F726" s="66" t="s">
        <v>304</v>
      </c>
      <c r="G726" s="66" t="s">
        <v>675</v>
      </c>
      <c r="H726" s="68" t="s">
        <v>58</v>
      </c>
      <c r="I726" s="68" t="s">
        <v>358</v>
      </c>
      <c r="J726" s="66" t="s">
        <v>58</v>
      </c>
      <c r="K726" s="69">
        <v>4274</v>
      </c>
    </row>
    <row r="727" spans="1:11" ht="13.2" customHeight="1" x14ac:dyDescent="0.2">
      <c r="A727" s="65" t="str">
        <f>IF(AND(F727='Funding Chart'!$B$12,COUNTIF($C$1:C727,C727)=1),MAX($A$1:A726)+1,"")</f>
        <v/>
      </c>
      <c r="B727" s="66" t="s">
        <v>304</v>
      </c>
      <c r="C727" s="66" t="s">
        <v>434</v>
      </c>
      <c r="D727" s="66" t="s">
        <v>365</v>
      </c>
      <c r="E727" s="66">
        <v>3</v>
      </c>
      <c r="F727" s="66" t="s">
        <v>304</v>
      </c>
      <c r="G727" s="66" t="s">
        <v>675</v>
      </c>
      <c r="H727" s="68" t="s">
        <v>359</v>
      </c>
      <c r="I727" s="68" t="s">
        <v>362</v>
      </c>
      <c r="J727" s="66" t="s">
        <v>359</v>
      </c>
      <c r="K727" s="69">
        <v>67681</v>
      </c>
    </row>
    <row r="728" spans="1:11" ht="13.2" customHeight="1" x14ac:dyDescent="0.2">
      <c r="A728" s="65" t="str">
        <f>IF(AND(F728='Funding Chart'!$B$12,COUNTIF($C$1:C728,C728)=1),MAX($A$1:A727)+1,"")</f>
        <v/>
      </c>
      <c r="B728" s="66" t="s">
        <v>304</v>
      </c>
      <c r="C728" s="66" t="s">
        <v>435</v>
      </c>
      <c r="D728" s="66" t="s">
        <v>365</v>
      </c>
      <c r="E728" s="66">
        <v>3</v>
      </c>
      <c r="F728" s="66" t="s">
        <v>304</v>
      </c>
      <c r="G728" s="66" t="s">
        <v>675</v>
      </c>
      <c r="H728" s="68" t="s">
        <v>81</v>
      </c>
      <c r="I728" s="68" t="s">
        <v>356</v>
      </c>
      <c r="J728" s="66" t="s">
        <v>81</v>
      </c>
      <c r="K728" s="69">
        <v>3199884</v>
      </c>
    </row>
    <row r="729" spans="1:11" ht="13.2" customHeight="1" x14ac:dyDescent="0.2">
      <c r="A729" s="65" t="str">
        <f>IF(AND(F729='Funding Chart'!$B$12,COUNTIF($C$1:C729,C729)=1),MAX($A$1:A728)+1,"")</f>
        <v/>
      </c>
      <c r="B729" s="66" t="s">
        <v>304</v>
      </c>
      <c r="C729" s="66" t="s">
        <v>435</v>
      </c>
      <c r="D729" s="66" t="s">
        <v>365</v>
      </c>
      <c r="E729" s="66">
        <v>3</v>
      </c>
      <c r="F729" s="66" t="s">
        <v>304</v>
      </c>
      <c r="G729" s="66" t="s">
        <v>675</v>
      </c>
      <c r="H729" s="68" t="s">
        <v>360</v>
      </c>
      <c r="I729" s="68" t="s">
        <v>362</v>
      </c>
      <c r="J729" s="66" t="s">
        <v>360</v>
      </c>
      <c r="K729" s="69">
        <v>39909</v>
      </c>
    </row>
    <row r="730" spans="1:11" ht="13.2" customHeight="1" x14ac:dyDescent="0.2">
      <c r="A730" s="65" t="str">
        <f>IF(AND(F730='Funding Chart'!$B$12,COUNTIF($C$1:C730,C730)=1),MAX($A$1:A729)+1,"")</f>
        <v/>
      </c>
      <c r="B730" s="66" t="s">
        <v>304</v>
      </c>
      <c r="C730" s="66" t="s">
        <v>435</v>
      </c>
      <c r="D730" s="66" t="s">
        <v>365</v>
      </c>
      <c r="E730" s="66">
        <v>3</v>
      </c>
      <c r="F730" s="66" t="s">
        <v>304</v>
      </c>
      <c r="G730" s="66" t="s">
        <v>675</v>
      </c>
      <c r="H730" s="68" t="s">
        <v>58</v>
      </c>
      <c r="I730" s="68" t="s">
        <v>358</v>
      </c>
      <c r="J730" s="66" t="s">
        <v>58</v>
      </c>
      <c r="K730" s="69">
        <v>42545</v>
      </c>
    </row>
    <row r="731" spans="1:11" ht="13.2" customHeight="1" x14ac:dyDescent="0.2">
      <c r="A731" s="65" t="str">
        <f>IF(AND(F731='Funding Chart'!$B$12,COUNTIF($C$1:C731,C731)=1),MAX($A$1:A730)+1,"")</f>
        <v/>
      </c>
      <c r="B731" s="66" t="s">
        <v>304</v>
      </c>
      <c r="C731" s="66" t="s">
        <v>435</v>
      </c>
      <c r="D731" s="66" t="s">
        <v>365</v>
      </c>
      <c r="E731" s="66">
        <v>3</v>
      </c>
      <c r="F731" s="66" t="s">
        <v>304</v>
      </c>
      <c r="G731" s="66" t="s">
        <v>675</v>
      </c>
      <c r="H731" s="68" t="s">
        <v>359</v>
      </c>
      <c r="I731" s="68" t="s">
        <v>362</v>
      </c>
      <c r="J731" s="66" t="s">
        <v>359</v>
      </c>
      <c r="K731" s="69">
        <v>597514</v>
      </c>
    </row>
    <row r="732" spans="1:11" ht="13.2" customHeight="1" x14ac:dyDescent="0.2">
      <c r="A732" s="65" t="str">
        <f>IF(AND(F732='Funding Chart'!$B$12,COUNTIF($C$1:C732,C732)=1),MAX($A$1:A731)+1,"")</f>
        <v/>
      </c>
      <c r="B732" s="66" t="s">
        <v>304</v>
      </c>
      <c r="C732" s="66" t="s">
        <v>436</v>
      </c>
      <c r="D732" s="66" t="s">
        <v>365</v>
      </c>
      <c r="E732" s="66">
        <v>3</v>
      </c>
      <c r="F732" s="66" t="s">
        <v>304</v>
      </c>
      <c r="G732" s="66" t="s">
        <v>675</v>
      </c>
      <c r="H732" s="68" t="s">
        <v>360</v>
      </c>
      <c r="I732" s="68" t="s">
        <v>362</v>
      </c>
      <c r="J732" s="66" t="s">
        <v>360</v>
      </c>
      <c r="K732" s="69">
        <v>71209</v>
      </c>
    </row>
    <row r="733" spans="1:11" ht="13.2" customHeight="1" x14ac:dyDescent="0.2">
      <c r="A733" s="65" t="str">
        <f>IF(AND(F733='Funding Chart'!$B$12,COUNTIF($C$1:C733,C733)=1),MAX($A$1:A732)+1,"")</f>
        <v/>
      </c>
      <c r="B733" s="66" t="s">
        <v>304</v>
      </c>
      <c r="C733" s="66" t="s">
        <v>436</v>
      </c>
      <c r="D733" s="66" t="s">
        <v>365</v>
      </c>
      <c r="E733" s="66">
        <v>3</v>
      </c>
      <c r="F733" s="66" t="s">
        <v>304</v>
      </c>
      <c r="G733" s="66" t="s">
        <v>675</v>
      </c>
      <c r="H733" s="68" t="s">
        <v>58</v>
      </c>
      <c r="I733" s="68" t="s">
        <v>358</v>
      </c>
      <c r="J733" s="66" t="s">
        <v>58</v>
      </c>
      <c r="K733" s="69">
        <v>37573</v>
      </c>
    </row>
    <row r="734" spans="1:11" ht="13.2" customHeight="1" x14ac:dyDescent="0.2">
      <c r="A734" s="65" t="str">
        <f>IF(AND(F734='Funding Chart'!$B$12,COUNTIF($C$1:C734,C734)=1),MAX($A$1:A733)+1,"")</f>
        <v/>
      </c>
      <c r="B734" s="66" t="s">
        <v>304</v>
      </c>
      <c r="C734" s="66" t="s">
        <v>436</v>
      </c>
      <c r="D734" s="66" t="s">
        <v>365</v>
      </c>
      <c r="E734" s="66">
        <v>3</v>
      </c>
      <c r="F734" s="66" t="s">
        <v>304</v>
      </c>
      <c r="G734" s="66" t="s">
        <v>675</v>
      </c>
      <c r="H734" s="68" t="s">
        <v>81</v>
      </c>
      <c r="I734" s="68" t="s">
        <v>356</v>
      </c>
      <c r="J734" s="66" t="s">
        <v>81</v>
      </c>
      <c r="K734" s="69">
        <v>2281968</v>
      </c>
    </row>
    <row r="735" spans="1:11" ht="13.2" customHeight="1" x14ac:dyDescent="0.2">
      <c r="A735" s="65" t="str">
        <f>IF(AND(F735='Funding Chart'!$B$12,COUNTIF($C$1:C735,C735)=1),MAX($A$1:A734)+1,"")</f>
        <v/>
      </c>
      <c r="B735" s="66" t="s">
        <v>304</v>
      </c>
      <c r="C735" s="66" t="s">
        <v>436</v>
      </c>
      <c r="D735" s="66" t="s">
        <v>365</v>
      </c>
      <c r="E735" s="66">
        <v>3</v>
      </c>
      <c r="F735" s="66" t="s">
        <v>304</v>
      </c>
      <c r="G735" s="66" t="s">
        <v>675</v>
      </c>
      <c r="H735" s="68" t="s">
        <v>359</v>
      </c>
      <c r="I735" s="68" t="s">
        <v>362</v>
      </c>
      <c r="J735" s="66" t="s">
        <v>359</v>
      </c>
      <c r="K735" s="69">
        <v>349248</v>
      </c>
    </row>
    <row r="736" spans="1:11" ht="13.2" customHeight="1" x14ac:dyDescent="0.2">
      <c r="A736" s="65" t="str">
        <f>IF(AND(F736='Funding Chart'!$B$12,COUNTIF($C$1:C736,C736)=1),MAX($A$1:A735)+1,"")</f>
        <v/>
      </c>
      <c r="B736" s="66" t="s">
        <v>304</v>
      </c>
      <c r="C736" s="66" t="s">
        <v>306</v>
      </c>
      <c r="D736" s="66" t="s">
        <v>365</v>
      </c>
      <c r="E736" s="66">
        <v>3</v>
      </c>
      <c r="F736" s="66" t="s">
        <v>304</v>
      </c>
      <c r="G736" s="66" t="s">
        <v>675</v>
      </c>
      <c r="H736" s="68" t="s">
        <v>58</v>
      </c>
      <c r="I736" s="68" t="s">
        <v>358</v>
      </c>
      <c r="J736" s="66" t="s">
        <v>58</v>
      </c>
      <c r="K736" s="69">
        <v>40375</v>
      </c>
    </row>
    <row r="737" spans="1:11" ht="13.2" customHeight="1" x14ac:dyDescent="0.2">
      <c r="A737" s="65" t="str">
        <f>IF(AND(F737='Funding Chart'!$B$12,COUNTIF($C$1:C737,C737)=1),MAX($A$1:A736)+1,"")</f>
        <v/>
      </c>
      <c r="B737" s="66" t="s">
        <v>304</v>
      </c>
      <c r="C737" s="66" t="s">
        <v>306</v>
      </c>
      <c r="D737" s="66" t="s">
        <v>365</v>
      </c>
      <c r="E737" s="66">
        <v>3</v>
      </c>
      <c r="F737" s="66" t="s">
        <v>304</v>
      </c>
      <c r="G737" s="66" t="s">
        <v>675</v>
      </c>
      <c r="H737" s="68" t="s">
        <v>81</v>
      </c>
      <c r="I737" s="68" t="s">
        <v>356</v>
      </c>
      <c r="J737" s="66" t="s">
        <v>81</v>
      </c>
      <c r="K737" s="69">
        <v>2195729</v>
      </c>
    </row>
    <row r="738" spans="1:11" ht="13.2" customHeight="1" x14ac:dyDescent="0.2">
      <c r="A738" s="65" t="str">
        <f>IF(AND(F738='Funding Chart'!$B$12,COUNTIF($C$1:C738,C738)=1),MAX($A$1:A737)+1,"")</f>
        <v/>
      </c>
      <c r="B738" s="66" t="s">
        <v>304</v>
      </c>
      <c r="C738" s="66" t="s">
        <v>306</v>
      </c>
      <c r="D738" s="66" t="s">
        <v>365</v>
      </c>
      <c r="E738" s="66">
        <v>3</v>
      </c>
      <c r="F738" s="66" t="s">
        <v>304</v>
      </c>
      <c r="G738" s="66" t="s">
        <v>675</v>
      </c>
      <c r="H738" s="68" t="s">
        <v>359</v>
      </c>
      <c r="I738" s="68" t="s">
        <v>362</v>
      </c>
      <c r="J738" s="66" t="s">
        <v>359</v>
      </c>
      <c r="K738" s="69">
        <v>444575</v>
      </c>
    </row>
    <row r="739" spans="1:11" ht="13.2" customHeight="1" x14ac:dyDescent="0.2">
      <c r="A739" s="65" t="str">
        <f>IF(AND(F739='Funding Chart'!$B$12,COUNTIF($C$1:C739,C739)=1),MAX($A$1:A738)+1,"")</f>
        <v/>
      </c>
      <c r="B739" s="66" t="s">
        <v>304</v>
      </c>
      <c r="C739" s="66" t="s">
        <v>306</v>
      </c>
      <c r="D739" s="66" t="s">
        <v>365</v>
      </c>
      <c r="E739" s="66">
        <v>3</v>
      </c>
      <c r="F739" s="66" t="s">
        <v>304</v>
      </c>
      <c r="G739" s="66" t="s">
        <v>675</v>
      </c>
      <c r="H739" s="68" t="s">
        <v>360</v>
      </c>
      <c r="I739" s="68" t="s">
        <v>362</v>
      </c>
      <c r="J739" s="66" t="s">
        <v>360</v>
      </c>
      <c r="K739" s="69">
        <v>5253</v>
      </c>
    </row>
    <row r="740" spans="1:11" ht="13.2" customHeight="1" x14ac:dyDescent="0.2">
      <c r="A740" s="65" t="str">
        <f>IF(AND(F740='Funding Chart'!$B$12,COUNTIF($C$1:C740,C740)=1),MAX($A$1:A739)+1,"")</f>
        <v/>
      </c>
      <c r="B740" s="66" t="s">
        <v>65</v>
      </c>
      <c r="C740" s="66" t="s">
        <v>437</v>
      </c>
      <c r="D740" s="66" t="s">
        <v>365</v>
      </c>
      <c r="E740" s="66">
        <v>3</v>
      </c>
      <c r="F740" s="66" t="s">
        <v>300</v>
      </c>
      <c r="G740" s="66" t="s">
        <v>657</v>
      </c>
      <c r="H740" s="68" t="s">
        <v>81</v>
      </c>
      <c r="I740" s="68" t="s">
        <v>356</v>
      </c>
      <c r="J740" s="66" t="s">
        <v>81</v>
      </c>
      <c r="K740" s="69">
        <v>933933</v>
      </c>
    </row>
    <row r="741" spans="1:11" ht="13.2" customHeight="1" x14ac:dyDescent="0.2">
      <c r="A741" s="65" t="str">
        <f>IF(AND(F741='Funding Chart'!$B$12,COUNTIF($C$1:C741,C741)=1),MAX($A$1:A740)+1,"")</f>
        <v/>
      </c>
      <c r="B741" s="66" t="s">
        <v>65</v>
      </c>
      <c r="C741" s="66" t="s">
        <v>437</v>
      </c>
      <c r="D741" s="66" t="s">
        <v>365</v>
      </c>
      <c r="E741" s="66">
        <v>3</v>
      </c>
      <c r="F741" s="66" t="s">
        <v>300</v>
      </c>
      <c r="G741" s="66" t="s">
        <v>657</v>
      </c>
      <c r="H741" s="68" t="s">
        <v>58</v>
      </c>
      <c r="I741" s="68" t="s">
        <v>358</v>
      </c>
      <c r="J741" s="66" t="s">
        <v>58</v>
      </c>
      <c r="K741" s="69">
        <v>17872</v>
      </c>
    </row>
    <row r="742" spans="1:11" ht="13.2" customHeight="1" x14ac:dyDescent="0.2">
      <c r="A742" s="65" t="str">
        <f>IF(AND(F742='Funding Chart'!$B$12,COUNTIF($C$1:C742,C742)=1),MAX($A$1:A741)+1,"")</f>
        <v/>
      </c>
      <c r="B742" s="66" t="s">
        <v>65</v>
      </c>
      <c r="C742" s="66" t="s">
        <v>437</v>
      </c>
      <c r="D742" s="66" t="s">
        <v>365</v>
      </c>
      <c r="E742" s="66">
        <v>3</v>
      </c>
      <c r="F742" s="66" t="s">
        <v>300</v>
      </c>
      <c r="G742" s="66" t="s">
        <v>657</v>
      </c>
      <c r="H742" s="68" t="s">
        <v>359</v>
      </c>
      <c r="I742" s="68" t="s">
        <v>362</v>
      </c>
      <c r="J742" s="66" t="s">
        <v>359</v>
      </c>
      <c r="K742" s="69">
        <v>369815</v>
      </c>
    </row>
    <row r="743" spans="1:11" ht="13.2" customHeight="1" x14ac:dyDescent="0.2">
      <c r="A743" s="65" t="str">
        <f>IF(AND(F743='Funding Chart'!$B$12,COUNTIF($C$1:C743,C743)=1),MAX($A$1:A742)+1,"")</f>
        <v/>
      </c>
      <c r="B743" s="66" t="s">
        <v>68</v>
      </c>
      <c r="C743" s="66" t="s">
        <v>438</v>
      </c>
      <c r="D743" s="66" t="s">
        <v>365</v>
      </c>
      <c r="E743" s="66">
        <v>3</v>
      </c>
      <c r="F743" s="66" t="s">
        <v>298</v>
      </c>
      <c r="G743" s="66" t="s">
        <v>709</v>
      </c>
      <c r="H743" s="68" t="s">
        <v>81</v>
      </c>
      <c r="I743" s="68" t="s">
        <v>356</v>
      </c>
      <c r="J743" s="66" t="s">
        <v>81</v>
      </c>
      <c r="K743" s="69">
        <v>309085</v>
      </c>
    </row>
    <row r="744" spans="1:11" ht="13.2" customHeight="1" x14ac:dyDescent="0.2">
      <c r="A744" s="65" t="str">
        <f>IF(AND(F744='Funding Chart'!$B$12,COUNTIF($C$1:C744,C744)=1),MAX($A$1:A743)+1,"")</f>
        <v/>
      </c>
      <c r="B744" s="66" t="s">
        <v>68</v>
      </c>
      <c r="C744" s="66" t="s">
        <v>439</v>
      </c>
      <c r="D744" s="66" t="s">
        <v>365</v>
      </c>
      <c r="E744" s="66">
        <v>3</v>
      </c>
      <c r="F744" s="66" t="s">
        <v>298</v>
      </c>
      <c r="G744" s="66" t="s">
        <v>709</v>
      </c>
      <c r="H744" s="68" t="s">
        <v>360</v>
      </c>
      <c r="I744" s="68" t="s">
        <v>362</v>
      </c>
      <c r="J744" s="66" t="s">
        <v>360</v>
      </c>
      <c r="K744" s="69">
        <v>16051</v>
      </c>
    </row>
    <row r="745" spans="1:11" ht="13.2" customHeight="1" x14ac:dyDescent="0.2">
      <c r="A745" s="65" t="str">
        <f>IF(AND(F745='Funding Chart'!$B$12,COUNTIF($C$1:C745,C745)=1),MAX($A$1:A744)+1,"")</f>
        <v/>
      </c>
      <c r="B745" s="66" t="s">
        <v>68</v>
      </c>
      <c r="C745" s="66" t="s">
        <v>439</v>
      </c>
      <c r="D745" s="66" t="s">
        <v>365</v>
      </c>
      <c r="E745" s="66">
        <v>3</v>
      </c>
      <c r="F745" s="66" t="s">
        <v>298</v>
      </c>
      <c r="G745" s="66" t="s">
        <v>709</v>
      </c>
      <c r="H745" s="68" t="s">
        <v>58</v>
      </c>
      <c r="I745" s="68" t="s">
        <v>358</v>
      </c>
      <c r="J745" s="66" t="s">
        <v>58</v>
      </c>
      <c r="K745" s="69">
        <v>6869</v>
      </c>
    </row>
    <row r="746" spans="1:11" ht="13.2" customHeight="1" x14ac:dyDescent="0.2">
      <c r="A746" s="65" t="str">
        <f>IF(AND(F746='Funding Chart'!$B$12,COUNTIF($C$1:C746,C746)=1),MAX($A$1:A745)+1,"")</f>
        <v/>
      </c>
      <c r="B746" s="66" t="s">
        <v>68</v>
      </c>
      <c r="C746" s="66" t="s">
        <v>439</v>
      </c>
      <c r="D746" s="66" t="s">
        <v>365</v>
      </c>
      <c r="E746" s="66">
        <v>3</v>
      </c>
      <c r="F746" s="66" t="s">
        <v>298</v>
      </c>
      <c r="G746" s="66" t="s">
        <v>709</v>
      </c>
      <c r="H746" s="68" t="s">
        <v>81</v>
      </c>
      <c r="I746" s="68" t="s">
        <v>356</v>
      </c>
      <c r="J746" s="66" t="s">
        <v>81</v>
      </c>
      <c r="K746" s="69">
        <v>701489</v>
      </c>
    </row>
    <row r="747" spans="1:11" ht="11.4" x14ac:dyDescent="0.2">
      <c r="A747" s="65" t="str">
        <f>IF(AND(F747='Funding Chart'!$B$12,COUNTIF($C$1:C747,C747)=1),MAX($A$1:A746)+1,"")</f>
        <v/>
      </c>
      <c r="B747" s="66" t="s">
        <v>68</v>
      </c>
      <c r="C747" s="66" t="s">
        <v>439</v>
      </c>
      <c r="D747" s="66" t="s">
        <v>365</v>
      </c>
      <c r="E747" s="66">
        <v>3</v>
      </c>
      <c r="F747" s="66" t="s">
        <v>298</v>
      </c>
      <c r="G747" s="66" t="s">
        <v>709</v>
      </c>
      <c r="H747" s="68" t="s">
        <v>359</v>
      </c>
      <c r="I747" s="68" t="s">
        <v>362</v>
      </c>
      <c r="J747" s="66" t="s">
        <v>359</v>
      </c>
      <c r="K747" s="69">
        <v>138249</v>
      </c>
    </row>
    <row r="748" spans="1:11" ht="11.4" x14ac:dyDescent="0.2">
      <c r="A748" s="65" t="str">
        <f>IF(AND(F748='Funding Chart'!$B$12,COUNTIF($C$1:C748,C748)=1),MAX($A$1:A747)+1,"")</f>
        <v/>
      </c>
      <c r="B748" s="66" t="s">
        <v>68</v>
      </c>
      <c r="C748" s="66" t="s">
        <v>440</v>
      </c>
      <c r="D748" s="66" t="s">
        <v>365</v>
      </c>
      <c r="E748" s="66">
        <v>3</v>
      </c>
      <c r="F748" s="66" t="s">
        <v>298</v>
      </c>
      <c r="G748" s="66" t="s">
        <v>709</v>
      </c>
      <c r="H748" s="68" t="s">
        <v>81</v>
      </c>
      <c r="I748" s="68" t="s">
        <v>356</v>
      </c>
      <c r="J748" s="66" t="s">
        <v>81</v>
      </c>
      <c r="K748" s="69">
        <v>2829829</v>
      </c>
    </row>
    <row r="749" spans="1:11" ht="11.4" x14ac:dyDescent="0.2">
      <c r="A749" s="65" t="str">
        <f>IF(AND(F749='Funding Chart'!$B$12,COUNTIF($C$1:C749,C749)=1),MAX($A$1:A748)+1,"")</f>
        <v/>
      </c>
      <c r="B749" s="66" t="s">
        <v>68</v>
      </c>
      <c r="C749" s="66" t="s">
        <v>440</v>
      </c>
      <c r="D749" s="66" t="s">
        <v>365</v>
      </c>
      <c r="E749" s="66">
        <v>3</v>
      </c>
      <c r="F749" s="66" t="s">
        <v>298</v>
      </c>
      <c r="G749" s="66" t="s">
        <v>709</v>
      </c>
      <c r="H749" s="68" t="s">
        <v>359</v>
      </c>
      <c r="I749" s="68" t="s">
        <v>362</v>
      </c>
      <c r="J749" s="66" t="s">
        <v>359</v>
      </c>
      <c r="K749" s="69">
        <v>240184</v>
      </c>
    </row>
    <row r="750" spans="1:11" ht="11.4" x14ac:dyDescent="0.2">
      <c r="A750" s="65" t="str">
        <f>IF(AND(F750='Funding Chart'!$B$12,COUNTIF($C$1:C750,C750)=1),MAX($A$1:A749)+1,"")</f>
        <v/>
      </c>
      <c r="B750" s="66" t="s">
        <v>68</v>
      </c>
      <c r="C750" s="66" t="s">
        <v>441</v>
      </c>
      <c r="D750" s="66" t="s">
        <v>365</v>
      </c>
      <c r="E750" s="66">
        <v>3</v>
      </c>
      <c r="F750" s="66" t="s">
        <v>298</v>
      </c>
      <c r="G750" s="66" t="s">
        <v>709</v>
      </c>
      <c r="H750" s="68" t="s">
        <v>81</v>
      </c>
      <c r="I750" s="68" t="s">
        <v>356</v>
      </c>
      <c r="J750" s="66" t="s">
        <v>81</v>
      </c>
      <c r="K750" s="69">
        <v>3597302</v>
      </c>
    </row>
    <row r="751" spans="1:11" ht="11.4" x14ac:dyDescent="0.2">
      <c r="A751" s="65" t="str">
        <f>IF(AND(F751='Funding Chart'!$B$12,COUNTIF($C$1:C751,C751)=1),MAX($A$1:A750)+1,"")</f>
        <v/>
      </c>
      <c r="B751" s="66" t="s">
        <v>68</v>
      </c>
      <c r="C751" s="66" t="s">
        <v>441</v>
      </c>
      <c r="D751" s="66" t="s">
        <v>365</v>
      </c>
      <c r="E751" s="66">
        <v>3</v>
      </c>
      <c r="F751" s="66" t="s">
        <v>298</v>
      </c>
      <c r="G751" s="66" t="s">
        <v>709</v>
      </c>
      <c r="H751" s="68" t="s">
        <v>359</v>
      </c>
      <c r="I751" s="68" t="s">
        <v>362</v>
      </c>
      <c r="J751" s="66" t="s">
        <v>359</v>
      </c>
      <c r="K751" s="69">
        <v>623137</v>
      </c>
    </row>
    <row r="752" spans="1:11" ht="11.4" x14ac:dyDescent="0.2">
      <c r="A752" s="65" t="str">
        <f>IF(AND(F752='Funding Chart'!$B$12,COUNTIF($C$1:C752,C752)=1),MAX($A$1:A751)+1,"")</f>
        <v/>
      </c>
      <c r="B752" s="66" t="s">
        <v>61</v>
      </c>
      <c r="C752" s="66" t="s">
        <v>442</v>
      </c>
      <c r="D752" s="66" t="s">
        <v>365</v>
      </c>
      <c r="E752" s="66">
        <v>3</v>
      </c>
      <c r="F752" s="66" t="s">
        <v>290</v>
      </c>
      <c r="G752" s="66" t="s">
        <v>676</v>
      </c>
      <c r="H752" s="68" t="s">
        <v>81</v>
      </c>
      <c r="I752" s="68" t="s">
        <v>356</v>
      </c>
      <c r="J752" s="66" t="s">
        <v>81</v>
      </c>
      <c r="K752" s="69">
        <v>2588972</v>
      </c>
    </row>
    <row r="753" spans="1:11" ht="11.4" x14ac:dyDescent="0.2">
      <c r="A753" s="65" t="str">
        <f>IF(AND(F753='Funding Chart'!$B$12,COUNTIF($C$1:C753,C753)=1),MAX($A$1:A752)+1,"")</f>
        <v/>
      </c>
      <c r="B753" s="66" t="s">
        <v>61</v>
      </c>
      <c r="C753" s="66" t="s">
        <v>442</v>
      </c>
      <c r="D753" s="66" t="s">
        <v>365</v>
      </c>
      <c r="E753" s="66">
        <v>3</v>
      </c>
      <c r="F753" s="66" t="s">
        <v>290</v>
      </c>
      <c r="G753" s="66" t="s">
        <v>676</v>
      </c>
      <c r="H753" s="68" t="s">
        <v>58</v>
      </c>
      <c r="I753" s="68" t="s">
        <v>358</v>
      </c>
      <c r="J753" s="66" t="s">
        <v>58</v>
      </c>
      <c r="K753" s="69">
        <v>1238</v>
      </c>
    </row>
    <row r="754" spans="1:11" ht="11.4" x14ac:dyDescent="0.2">
      <c r="A754" s="65" t="str">
        <f>IF(AND(F754='Funding Chart'!$B$12,COUNTIF($C$1:C754,C754)=1),MAX($A$1:A753)+1,"")</f>
        <v/>
      </c>
      <c r="B754" s="66" t="s">
        <v>61</v>
      </c>
      <c r="C754" s="66" t="s">
        <v>442</v>
      </c>
      <c r="D754" s="66" t="s">
        <v>365</v>
      </c>
      <c r="E754" s="66">
        <v>3</v>
      </c>
      <c r="F754" s="66" t="s">
        <v>290</v>
      </c>
      <c r="G754" s="66" t="s">
        <v>676</v>
      </c>
      <c r="H754" s="68" t="s">
        <v>359</v>
      </c>
      <c r="I754" s="68" t="s">
        <v>362</v>
      </c>
      <c r="J754" s="66" t="s">
        <v>359</v>
      </c>
      <c r="K754" s="69">
        <v>254330</v>
      </c>
    </row>
    <row r="755" spans="1:11" ht="13.2" customHeight="1" x14ac:dyDescent="0.2">
      <c r="A755" s="65" t="str">
        <f>IF(AND(F755='Funding Chart'!$B$12,COUNTIF($C$1:C755,C755)=1),MAX($A$1:A754)+1,"")</f>
        <v/>
      </c>
      <c r="B755" s="66" t="s">
        <v>61</v>
      </c>
      <c r="C755" s="66" t="s">
        <v>442</v>
      </c>
      <c r="D755" s="66" t="s">
        <v>365</v>
      </c>
      <c r="E755" s="66">
        <v>3</v>
      </c>
      <c r="F755" s="66" t="s">
        <v>290</v>
      </c>
      <c r="G755" s="66" t="s">
        <v>676</v>
      </c>
      <c r="H755" s="68" t="s">
        <v>360</v>
      </c>
      <c r="I755" s="68" t="s">
        <v>362</v>
      </c>
      <c r="J755" s="66" t="s">
        <v>360</v>
      </c>
      <c r="K755" s="69">
        <v>22253</v>
      </c>
    </row>
    <row r="756" spans="1:11" ht="13.2" customHeight="1" x14ac:dyDescent="0.2">
      <c r="A756" s="65" t="str">
        <f>IF(AND(F756='Funding Chart'!$B$12,COUNTIF($C$1:C756,C756)=1),MAX($A$1:A755)+1,"")</f>
        <v/>
      </c>
      <c r="B756" s="66" t="s">
        <v>61</v>
      </c>
      <c r="C756" s="66" t="s">
        <v>291</v>
      </c>
      <c r="D756" s="66" t="s">
        <v>365</v>
      </c>
      <c r="E756" s="66">
        <v>3</v>
      </c>
      <c r="F756" s="66" t="s">
        <v>290</v>
      </c>
      <c r="G756" s="66" t="s">
        <v>676</v>
      </c>
      <c r="H756" s="68" t="s">
        <v>360</v>
      </c>
      <c r="I756" s="68" t="s">
        <v>362</v>
      </c>
      <c r="J756" s="66" t="s">
        <v>360</v>
      </c>
      <c r="K756" s="69">
        <v>17656</v>
      </c>
    </row>
    <row r="757" spans="1:11" ht="13.2" customHeight="1" x14ac:dyDescent="0.2">
      <c r="A757" s="65" t="str">
        <f>IF(AND(F757='Funding Chart'!$B$12,COUNTIF($C$1:C757,C757)=1),MAX($A$1:A756)+1,"")</f>
        <v/>
      </c>
      <c r="B757" s="66" t="s">
        <v>61</v>
      </c>
      <c r="C757" s="66" t="s">
        <v>291</v>
      </c>
      <c r="D757" s="66" t="s">
        <v>365</v>
      </c>
      <c r="E757" s="66">
        <v>3</v>
      </c>
      <c r="F757" s="66" t="s">
        <v>290</v>
      </c>
      <c r="G757" s="66" t="s">
        <v>676</v>
      </c>
      <c r="H757" s="68" t="s">
        <v>81</v>
      </c>
      <c r="I757" s="68" t="s">
        <v>356</v>
      </c>
      <c r="J757" s="66" t="s">
        <v>81</v>
      </c>
      <c r="K757" s="69">
        <v>3199895</v>
      </c>
    </row>
    <row r="758" spans="1:11" ht="13.2" customHeight="1" x14ac:dyDescent="0.2">
      <c r="A758" s="65" t="str">
        <f>IF(AND(F758='Funding Chart'!$B$12,COUNTIF($C$1:C758,C758)=1),MAX($A$1:A757)+1,"")</f>
        <v/>
      </c>
      <c r="B758" s="66" t="s">
        <v>61</v>
      </c>
      <c r="C758" s="66" t="s">
        <v>291</v>
      </c>
      <c r="D758" s="66" t="s">
        <v>365</v>
      </c>
      <c r="E758" s="66">
        <v>3</v>
      </c>
      <c r="F758" s="66" t="s">
        <v>290</v>
      </c>
      <c r="G758" s="66" t="s">
        <v>676</v>
      </c>
      <c r="H758" s="68" t="s">
        <v>58</v>
      </c>
      <c r="I758" s="68" t="s">
        <v>358</v>
      </c>
      <c r="J758" s="66" t="s">
        <v>58</v>
      </c>
      <c r="K758" s="69">
        <v>12372</v>
      </c>
    </row>
    <row r="759" spans="1:11" ht="13.2" customHeight="1" x14ac:dyDescent="0.2">
      <c r="A759" s="65" t="str">
        <f>IF(AND(F759='Funding Chart'!$B$12,COUNTIF($C$1:C759,C759)=1),MAX($A$1:A758)+1,"")</f>
        <v/>
      </c>
      <c r="B759" s="66" t="s">
        <v>61</v>
      </c>
      <c r="C759" s="66" t="s">
        <v>291</v>
      </c>
      <c r="D759" s="66" t="s">
        <v>365</v>
      </c>
      <c r="E759" s="66">
        <v>3</v>
      </c>
      <c r="F759" s="66" t="s">
        <v>290</v>
      </c>
      <c r="G759" s="66" t="s">
        <v>676</v>
      </c>
      <c r="H759" s="68" t="s">
        <v>359</v>
      </c>
      <c r="I759" s="68" t="s">
        <v>362</v>
      </c>
      <c r="J759" s="66" t="s">
        <v>359</v>
      </c>
      <c r="K759" s="69">
        <v>243783</v>
      </c>
    </row>
    <row r="760" spans="1:11" ht="13.2" customHeight="1" x14ac:dyDescent="0.2">
      <c r="A760" s="65" t="str">
        <f>IF(AND(F760='Funding Chart'!$B$12,COUNTIF($C$1:C760,C760)=1),MAX($A$1:A759)+1,"")</f>
        <v/>
      </c>
      <c r="B760" s="66" t="s">
        <v>61</v>
      </c>
      <c r="C760" s="66" t="s">
        <v>443</v>
      </c>
      <c r="D760" s="66" t="s">
        <v>365</v>
      </c>
      <c r="E760" s="66">
        <v>3</v>
      </c>
      <c r="F760" s="66" t="s">
        <v>290</v>
      </c>
      <c r="G760" s="66" t="s">
        <v>676</v>
      </c>
      <c r="H760" s="68" t="s">
        <v>81</v>
      </c>
      <c r="I760" s="68" t="s">
        <v>356</v>
      </c>
      <c r="J760" s="66" t="s">
        <v>81</v>
      </c>
      <c r="K760" s="69">
        <v>1283035</v>
      </c>
    </row>
    <row r="761" spans="1:11" ht="13.2" customHeight="1" x14ac:dyDescent="0.2">
      <c r="A761" s="65" t="str">
        <f>IF(AND(F761='Funding Chart'!$B$12,COUNTIF($C$1:C761,C761)=1),MAX($A$1:A760)+1,"")</f>
        <v/>
      </c>
      <c r="B761" s="66" t="s">
        <v>61</v>
      </c>
      <c r="C761" s="66" t="s">
        <v>443</v>
      </c>
      <c r="D761" s="66" t="s">
        <v>365</v>
      </c>
      <c r="E761" s="66">
        <v>3</v>
      </c>
      <c r="F761" s="66" t="s">
        <v>290</v>
      </c>
      <c r="G761" s="66" t="s">
        <v>676</v>
      </c>
      <c r="H761" s="68" t="s">
        <v>359</v>
      </c>
      <c r="I761" s="68" t="s">
        <v>362</v>
      </c>
      <c r="J761" s="66" t="s">
        <v>359</v>
      </c>
      <c r="K761" s="69">
        <v>216825</v>
      </c>
    </row>
    <row r="762" spans="1:11" ht="13.2" customHeight="1" x14ac:dyDescent="0.2">
      <c r="A762" s="65" t="str">
        <f>IF(AND(F762='Funding Chart'!$B$12,COUNTIF($C$1:C762,C762)=1),MAX($A$1:A761)+1,"")</f>
        <v/>
      </c>
      <c r="B762" s="66" t="s">
        <v>61</v>
      </c>
      <c r="C762" s="66" t="s">
        <v>444</v>
      </c>
      <c r="D762" s="66" t="s">
        <v>365</v>
      </c>
      <c r="E762" s="66">
        <v>3</v>
      </c>
      <c r="F762" s="66" t="s">
        <v>287</v>
      </c>
      <c r="G762" s="66" t="s">
        <v>677</v>
      </c>
      <c r="H762" s="68" t="s">
        <v>81</v>
      </c>
      <c r="I762" s="68" t="s">
        <v>356</v>
      </c>
      <c r="J762" s="66" t="s">
        <v>81</v>
      </c>
      <c r="K762" s="69">
        <v>169014</v>
      </c>
    </row>
    <row r="763" spans="1:11" ht="13.2" customHeight="1" x14ac:dyDescent="0.2">
      <c r="A763" s="65" t="str">
        <f>IF(AND(F763='Funding Chart'!$B$12,COUNTIF($C$1:C763,C763)=1),MAX($A$1:A762)+1,"")</f>
        <v/>
      </c>
      <c r="B763" s="66" t="s">
        <v>61</v>
      </c>
      <c r="C763" s="66" t="s">
        <v>445</v>
      </c>
      <c r="D763" s="66" t="s">
        <v>365</v>
      </c>
      <c r="E763" s="66">
        <v>3</v>
      </c>
      <c r="F763" s="66" t="s">
        <v>287</v>
      </c>
      <c r="G763" s="66" t="s">
        <v>677</v>
      </c>
      <c r="H763" s="68" t="s">
        <v>81</v>
      </c>
      <c r="I763" s="68" t="s">
        <v>356</v>
      </c>
      <c r="J763" s="66" t="s">
        <v>81</v>
      </c>
      <c r="K763" s="69">
        <v>408675</v>
      </c>
    </row>
    <row r="764" spans="1:11" ht="13.2" customHeight="1" x14ac:dyDescent="0.2">
      <c r="A764" s="65" t="str">
        <f>IF(AND(F764='Funding Chart'!$B$12,COUNTIF($C$1:C764,C764)=1),MAX($A$1:A763)+1,"")</f>
        <v/>
      </c>
      <c r="B764" s="66" t="s">
        <v>61</v>
      </c>
      <c r="C764" s="66" t="s">
        <v>445</v>
      </c>
      <c r="D764" s="66" t="s">
        <v>365</v>
      </c>
      <c r="E764" s="66">
        <v>3</v>
      </c>
      <c r="F764" s="66" t="s">
        <v>287</v>
      </c>
      <c r="G764" s="66" t="s">
        <v>677</v>
      </c>
      <c r="H764" s="68" t="s">
        <v>58</v>
      </c>
      <c r="I764" s="68" t="s">
        <v>358</v>
      </c>
      <c r="J764" s="66" t="s">
        <v>58</v>
      </c>
      <c r="K764" s="69">
        <v>16084</v>
      </c>
    </row>
    <row r="765" spans="1:11" ht="13.2" customHeight="1" x14ac:dyDescent="0.2">
      <c r="A765" s="65" t="str">
        <f>IF(AND(F765='Funding Chart'!$B$12,COUNTIF($C$1:C765,C765)=1),MAX($A$1:A764)+1,"")</f>
        <v/>
      </c>
      <c r="B765" s="66" t="s">
        <v>61</v>
      </c>
      <c r="C765" s="66" t="s">
        <v>445</v>
      </c>
      <c r="D765" s="66" t="s">
        <v>365</v>
      </c>
      <c r="E765" s="66">
        <v>3</v>
      </c>
      <c r="F765" s="66" t="s">
        <v>287</v>
      </c>
      <c r="G765" s="66" t="s">
        <v>677</v>
      </c>
      <c r="H765" s="68" t="s">
        <v>359</v>
      </c>
      <c r="I765" s="68" t="s">
        <v>362</v>
      </c>
      <c r="J765" s="66" t="s">
        <v>359</v>
      </c>
      <c r="K765" s="69">
        <v>111593</v>
      </c>
    </row>
    <row r="766" spans="1:11" ht="13.2" customHeight="1" x14ac:dyDescent="0.2">
      <c r="A766" s="65" t="str">
        <f>IF(AND(F766='Funding Chart'!$B$12,COUNTIF($C$1:C766,C766)=1),MAX($A$1:A765)+1,"")</f>
        <v/>
      </c>
      <c r="B766" s="66" t="s">
        <v>289</v>
      </c>
      <c r="C766" s="66" t="s">
        <v>446</v>
      </c>
      <c r="D766" s="66" t="s">
        <v>365</v>
      </c>
      <c r="E766" s="66">
        <v>3</v>
      </c>
      <c r="F766" s="66" t="s">
        <v>287</v>
      </c>
      <c r="G766" s="66" t="s">
        <v>677</v>
      </c>
      <c r="H766" s="68" t="s">
        <v>81</v>
      </c>
      <c r="I766" s="68" t="s">
        <v>356</v>
      </c>
      <c r="J766" s="66" t="s">
        <v>81</v>
      </c>
      <c r="K766" s="69">
        <v>17808</v>
      </c>
    </row>
    <row r="767" spans="1:11" ht="13.2" customHeight="1" x14ac:dyDescent="0.2">
      <c r="A767" s="65" t="str">
        <f>IF(AND(F767='Funding Chart'!$B$12,COUNTIF($C$1:C767,C767)=1),MAX($A$1:A766)+1,"")</f>
        <v/>
      </c>
      <c r="B767" s="66" t="s">
        <v>63</v>
      </c>
      <c r="C767" s="66" t="s">
        <v>550</v>
      </c>
      <c r="D767" s="66" t="s">
        <v>365</v>
      </c>
      <c r="E767" s="66">
        <v>3</v>
      </c>
      <c r="F767" s="66" t="s">
        <v>281</v>
      </c>
      <c r="G767" s="66" t="s">
        <v>659</v>
      </c>
      <c r="H767" s="68" t="s">
        <v>361</v>
      </c>
      <c r="I767" s="68" t="s">
        <v>362</v>
      </c>
      <c r="J767" s="66" t="s">
        <v>361</v>
      </c>
      <c r="K767" s="69">
        <v>1726017</v>
      </c>
    </row>
    <row r="768" spans="1:11" ht="13.2" customHeight="1" x14ac:dyDescent="0.2">
      <c r="A768" s="65" t="str">
        <f>IF(AND(F768='Funding Chart'!$B$12,COUNTIF($C$1:C768,C768)=1),MAX($A$1:A767)+1,"")</f>
        <v/>
      </c>
      <c r="B768" s="66" t="s">
        <v>63</v>
      </c>
      <c r="C768" s="66" t="s">
        <v>550</v>
      </c>
      <c r="D768" s="66" t="s">
        <v>365</v>
      </c>
      <c r="E768" s="66">
        <v>3</v>
      </c>
      <c r="F768" s="66" t="s">
        <v>281</v>
      </c>
      <c r="G768" s="66" t="s">
        <v>659</v>
      </c>
      <c r="H768" s="68" t="s">
        <v>81</v>
      </c>
      <c r="I768" s="68" t="s">
        <v>356</v>
      </c>
      <c r="J768" s="66" t="s">
        <v>81</v>
      </c>
      <c r="K768" s="69">
        <v>6282509</v>
      </c>
    </row>
    <row r="769" spans="1:11" ht="13.2" customHeight="1" x14ac:dyDescent="0.2">
      <c r="A769" s="65" t="str">
        <f>IF(AND(F769='Funding Chart'!$B$12,COUNTIF($C$1:C769,C769)=1),MAX($A$1:A768)+1,"")</f>
        <v/>
      </c>
      <c r="B769" s="66" t="s">
        <v>63</v>
      </c>
      <c r="C769" s="66" t="s">
        <v>550</v>
      </c>
      <c r="D769" s="66" t="s">
        <v>365</v>
      </c>
      <c r="E769" s="66">
        <v>3</v>
      </c>
      <c r="F769" s="66" t="s">
        <v>281</v>
      </c>
      <c r="G769" s="66" t="s">
        <v>659</v>
      </c>
      <c r="H769" s="68" t="s">
        <v>80</v>
      </c>
      <c r="I769" s="68" t="s">
        <v>362</v>
      </c>
      <c r="J769" s="66" t="s">
        <v>80</v>
      </c>
      <c r="K769" s="69">
        <v>20234</v>
      </c>
    </row>
    <row r="770" spans="1:11" ht="13.2" customHeight="1" x14ac:dyDescent="0.2">
      <c r="A770" s="65" t="str">
        <f>IF(AND(F770='Funding Chart'!$B$12,COUNTIF($C$1:C770,C770)=1),MAX($A$1:A769)+1,"")</f>
        <v/>
      </c>
      <c r="B770" s="66" t="s">
        <v>63</v>
      </c>
      <c r="C770" s="66" t="s">
        <v>550</v>
      </c>
      <c r="D770" s="66" t="s">
        <v>365</v>
      </c>
      <c r="E770" s="66">
        <v>3</v>
      </c>
      <c r="F770" s="66" t="s">
        <v>281</v>
      </c>
      <c r="G770" s="66" t="s">
        <v>659</v>
      </c>
      <c r="H770" s="68" t="s">
        <v>360</v>
      </c>
      <c r="I770" s="68" t="s">
        <v>362</v>
      </c>
      <c r="J770" s="66" t="s">
        <v>360</v>
      </c>
      <c r="K770" s="69">
        <v>204507</v>
      </c>
    </row>
    <row r="771" spans="1:11" ht="13.2" customHeight="1" x14ac:dyDescent="0.2">
      <c r="A771" s="65" t="str">
        <f>IF(AND(F771='Funding Chart'!$B$12,COUNTIF($C$1:C771,C771)=1),MAX($A$1:A770)+1,"")</f>
        <v/>
      </c>
      <c r="B771" s="66" t="s">
        <v>63</v>
      </c>
      <c r="C771" s="66" t="s">
        <v>550</v>
      </c>
      <c r="D771" s="66" t="s">
        <v>365</v>
      </c>
      <c r="E771" s="66">
        <v>3</v>
      </c>
      <c r="F771" s="66" t="s">
        <v>281</v>
      </c>
      <c r="G771" s="66" t="s">
        <v>659</v>
      </c>
      <c r="H771" s="68" t="s">
        <v>58</v>
      </c>
      <c r="I771" s="68" t="s">
        <v>358</v>
      </c>
      <c r="J771" s="66" t="s">
        <v>58</v>
      </c>
      <c r="K771" s="69">
        <v>114664</v>
      </c>
    </row>
    <row r="772" spans="1:11" ht="13.2" customHeight="1" x14ac:dyDescent="0.2">
      <c r="A772" s="65" t="str">
        <f>IF(AND(F772='Funding Chart'!$B$12,COUNTIF($C$1:C772,C772)=1),MAX($A$1:A771)+1,"")</f>
        <v/>
      </c>
      <c r="B772" s="66" t="s">
        <v>63</v>
      </c>
      <c r="C772" s="66" t="s">
        <v>550</v>
      </c>
      <c r="D772" s="66" t="s">
        <v>365</v>
      </c>
      <c r="E772" s="66">
        <v>3</v>
      </c>
      <c r="F772" s="66" t="s">
        <v>281</v>
      </c>
      <c r="G772" s="66" t="s">
        <v>659</v>
      </c>
      <c r="H772" s="68" t="s">
        <v>359</v>
      </c>
      <c r="I772" s="68" t="s">
        <v>362</v>
      </c>
      <c r="J772" s="66" t="s">
        <v>359</v>
      </c>
      <c r="K772" s="69">
        <v>1111539</v>
      </c>
    </row>
    <row r="773" spans="1:11" ht="13.2" customHeight="1" x14ac:dyDescent="0.2">
      <c r="A773" s="65" t="str">
        <f>IF(AND(F773='Funding Chart'!$B$12,COUNTIF($C$1:C773,C773)=1),MAX($A$1:A772)+1,"")</f>
        <v/>
      </c>
      <c r="B773" s="66" t="s">
        <v>63</v>
      </c>
      <c r="C773" s="66" t="s">
        <v>447</v>
      </c>
      <c r="D773" s="66" t="s">
        <v>365</v>
      </c>
      <c r="E773" s="66">
        <v>3</v>
      </c>
      <c r="F773" s="66" t="s">
        <v>281</v>
      </c>
      <c r="G773" s="66" t="s">
        <v>659</v>
      </c>
      <c r="H773" s="68" t="s">
        <v>81</v>
      </c>
      <c r="I773" s="68" t="s">
        <v>356</v>
      </c>
      <c r="J773" s="66" t="s">
        <v>81</v>
      </c>
      <c r="K773" s="69">
        <v>8267</v>
      </c>
    </row>
    <row r="774" spans="1:11" ht="13.2" customHeight="1" x14ac:dyDescent="0.2">
      <c r="A774" s="65" t="str">
        <f>IF(AND(F774='Funding Chart'!$B$12,COUNTIF($C$1:C774,C774)=1),MAX($A$1:A773)+1,"")</f>
        <v/>
      </c>
      <c r="B774" s="66" t="s">
        <v>233</v>
      </c>
      <c r="C774" s="66" t="s">
        <v>448</v>
      </c>
      <c r="D774" s="66" t="s">
        <v>365</v>
      </c>
      <c r="E774" s="66">
        <v>3</v>
      </c>
      <c r="F774" s="66" t="s">
        <v>278</v>
      </c>
      <c r="G774" s="66" t="s">
        <v>280</v>
      </c>
      <c r="H774" s="68" t="s">
        <v>81</v>
      </c>
      <c r="I774" s="68" t="s">
        <v>356</v>
      </c>
      <c r="J774" s="66" t="s">
        <v>81</v>
      </c>
      <c r="K774" s="69">
        <v>106378</v>
      </c>
    </row>
    <row r="775" spans="1:11" ht="13.2" customHeight="1" x14ac:dyDescent="0.2">
      <c r="A775" s="65" t="str">
        <f>IF(AND(F775='Funding Chart'!$B$12,COUNTIF($C$1:C775,C775)=1),MAX($A$1:A774)+1,"")</f>
        <v/>
      </c>
      <c r="B775" s="66" t="s">
        <v>233</v>
      </c>
      <c r="C775" s="66" t="s">
        <v>449</v>
      </c>
      <c r="D775" s="66" t="s">
        <v>365</v>
      </c>
      <c r="E775" s="66">
        <v>3</v>
      </c>
      <c r="F775" s="66" t="s">
        <v>278</v>
      </c>
      <c r="G775" s="66" t="s">
        <v>280</v>
      </c>
      <c r="H775" s="68" t="s">
        <v>81</v>
      </c>
      <c r="I775" s="68" t="s">
        <v>356</v>
      </c>
      <c r="J775" s="66" t="s">
        <v>81</v>
      </c>
      <c r="K775" s="69">
        <v>247627</v>
      </c>
    </row>
    <row r="776" spans="1:11" ht="13.2" customHeight="1" x14ac:dyDescent="0.2">
      <c r="A776" s="65" t="str">
        <f>IF(AND(F776='Funding Chart'!$B$12,COUNTIF($C$1:C776,C776)=1),MAX($A$1:A775)+1,"")</f>
        <v/>
      </c>
      <c r="B776" s="66" t="s">
        <v>233</v>
      </c>
      <c r="C776" s="66" t="s">
        <v>450</v>
      </c>
      <c r="D776" s="66" t="s">
        <v>365</v>
      </c>
      <c r="E776" s="66">
        <v>3</v>
      </c>
      <c r="F776" s="66" t="s">
        <v>278</v>
      </c>
      <c r="G776" s="66" t="s">
        <v>280</v>
      </c>
      <c r="H776" s="68" t="s">
        <v>361</v>
      </c>
      <c r="I776" s="68" t="s">
        <v>362</v>
      </c>
      <c r="J776" s="66" t="s">
        <v>361</v>
      </c>
      <c r="K776" s="69">
        <v>8590</v>
      </c>
    </row>
    <row r="777" spans="1:11" ht="13.2" customHeight="1" x14ac:dyDescent="0.2">
      <c r="A777" s="65" t="str">
        <f>IF(AND(F777='Funding Chart'!$B$12,COUNTIF($C$1:C777,C777)=1),MAX($A$1:A776)+1,"")</f>
        <v/>
      </c>
      <c r="B777" s="66" t="s">
        <v>233</v>
      </c>
      <c r="C777" s="66" t="s">
        <v>450</v>
      </c>
      <c r="D777" s="66" t="s">
        <v>365</v>
      </c>
      <c r="E777" s="66">
        <v>3</v>
      </c>
      <c r="F777" s="66" t="s">
        <v>278</v>
      </c>
      <c r="G777" s="66" t="s">
        <v>280</v>
      </c>
      <c r="H777" s="68" t="s">
        <v>81</v>
      </c>
      <c r="I777" s="68" t="s">
        <v>356</v>
      </c>
      <c r="J777" s="66" t="s">
        <v>81</v>
      </c>
      <c r="K777" s="69">
        <v>1185285</v>
      </c>
    </row>
    <row r="778" spans="1:11" ht="13.2" customHeight="1" x14ac:dyDescent="0.2">
      <c r="A778" s="65" t="str">
        <f>IF(AND(F778='Funding Chart'!$B$12,COUNTIF($C$1:C778,C778)=1),MAX($A$1:A777)+1,"")</f>
        <v/>
      </c>
      <c r="B778" s="66" t="s">
        <v>233</v>
      </c>
      <c r="C778" s="66" t="s">
        <v>450</v>
      </c>
      <c r="D778" s="66" t="s">
        <v>365</v>
      </c>
      <c r="E778" s="66">
        <v>3</v>
      </c>
      <c r="F778" s="66" t="s">
        <v>278</v>
      </c>
      <c r="G778" s="66" t="s">
        <v>280</v>
      </c>
      <c r="H778" s="68" t="s">
        <v>58</v>
      </c>
      <c r="I778" s="68" t="s">
        <v>358</v>
      </c>
      <c r="J778" s="66" t="s">
        <v>58</v>
      </c>
      <c r="K778" s="69">
        <v>27027</v>
      </c>
    </row>
    <row r="779" spans="1:11" ht="13.2" customHeight="1" x14ac:dyDescent="0.2">
      <c r="A779" s="65" t="str">
        <f>IF(AND(F779='Funding Chart'!$B$12,COUNTIF($C$1:C779,C779)=1),MAX($A$1:A778)+1,"")</f>
        <v/>
      </c>
      <c r="B779" s="66" t="s">
        <v>233</v>
      </c>
      <c r="C779" s="66" t="s">
        <v>450</v>
      </c>
      <c r="D779" s="66" t="s">
        <v>365</v>
      </c>
      <c r="E779" s="66">
        <v>3</v>
      </c>
      <c r="F779" s="66" t="s">
        <v>278</v>
      </c>
      <c r="G779" s="66" t="s">
        <v>280</v>
      </c>
      <c r="H779" s="68" t="s">
        <v>359</v>
      </c>
      <c r="I779" s="68" t="s">
        <v>362</v>
      </c>
      <c r="J779" s="66" t="s">
        <v>359</v>
      </c>
      <c r="K779" s="69">
        <v>444467</v>
      </c>
    </row>
    <row r="780" spans="1:11" ht="13.2" customHeight="1" x14ac:dyDescent="0.2">
      <c r="A780" s="65" t="str">
        <f>IF(AND(F780='Funding Chart'!$B$12,COUNTIF($C$1:C780,C780)=1),MAX($A$1:A779)+1,"")</f>
        <v/>
      </c>
      <c r="B780" s="66" t="s">
        <v>233</v>
      </c>
      <c r="C780" s="66" t="s">
        <v>451</v>
      </c>
      <c r="D780" s="66" t="s">
        <v>365</v>
      </c>
      <c r="E780" s="66">
        <v>3</v>
      </c>
      <c r="F780" s="66" t="s">
        <v>278</v>
      </c>
      <c r="G780" s="66" t="s">
        <v>280</v>
      </c>
      <c r="H780" s="68" t="s">
        <v>81</v>
      </c>
      <c r="I780" s="68" t="s">
        <v>356</v>
      </c>
      <c r="J780" s="66" t="s">
        <v>81</v>
      </c>
      <c r="K780" s="69">
        <v>194661</v>
      </c>
    </row>
    <row r="781" spans="1:11" ht="13.2" customHeight="1" x14ac:dyDescent="0.2">
      <c r="A781" s="65" t="str">
        <f>IF(AND(F781='Funding Chart'!$B$12,COUNTIF($C$1:C781,C781)=1),MAX($A$1:A780)+1,"")</f>
        <v/>
      </c>
      <c r="B781" s="66" t="s">
        <v>233</v>
      </c>
      <c r="C781" s="66" t="s">
        <v>451</v>
      </c>
      <c r="D781" s="66" t="s">
        <v>365</v>
      </c>
      <c r="E781" s="66">
        <v>3</v>
      </c>
      <c r="F781" s="66" t="s">
        <v>278</v>
      </c>
      <c r="G781" s="66" t="s">
        <v>280</v>
      </c>
      <c r="H781" s="68" t="s">
        <v>359</v>
      </c>
      <c r="I781" s="68" t="s">
        <v>362</v>
      </c>
      <c r="J781" s="66" t="s">
        <v>359</v>
      </c>
      <c r="K781" s="69">
        <v>20452</v>
      </c>
    </row>
    <row r="782" spans="1:11" ht="11.4" x14ac:dyDescent="0.2">
      <c r="A782" s="65" t="str">
        <f>IF(AND(F782='Funding Chart'!$B$12,COUNTIF($C$1:C782,C782)=1),MAX($A$1:A781)+1,"")</f>
        <v/>
      </c>
      <c r="B782" s="66" t="s">
        <v>233</v>
      </c>
      <c r="C782" s="66" t="s">
        <v>452</v>
      </c>
      <c r="D782" s="66" t="s">
        <v>365</v>
      </c>
      <c r="E782" s="66">
        <v>3</v>
      </c>
      <c r="F782" s="66" t="s">
        <v>278</v>
      </c>
      <c r="G782" s="66" t="s">
        <v>280</v>
      </c>
      <c r="H782" s="68" t="s">
        <v>58</v>
      </c>
      <c r="I782" s="68" t="s">
        <v>358</v>
      </c>
      <c r="J782" s="66" t="s">
        <v>58</v>
      </c>
      <c r="K782" s="69">
        <v>47606</v>
      </c>
    </row>
    <row r="783" spans="1:11" ht="13.2" customHeight="1" x14ac:dyDescent="0.2">
      <c r="A783" s="65" t="str">
        <f>IF(AND(F783='Funding Chart'!$B$12,COUNTIF($C$1:C783,C783)=1),MAX($A$1:A782)+1,"")</f>
        <v/>
      </c>
      <c r="B783" s="66" t="s">
        <v>274</v>
      </c>
      <c r="C783" s="66" t="s">
        <v>453</v>
      </c>
      <c r="D783" s="66" t="s">
        <v>365</v>
      </c>
      <c r="E783" s="66">
        <v>3</v>
      </c>
      <c r="F783" s="66" t="s">
        <v>274</v>
      </c>
      <c r="G783" s="66" t="s">
        <v>660</v>
      </c>
      <c r="H783" s="68" t="s">
        <v>81</v>
      </c>
      <c r="I783" s="68" t="s">
        <v>356</v>
      </c>
      <c r="J783" s="66" t="s">
        <v>81</v>
      </c>
      <c r="K783" s="69">
        <v>23795</v>
      </c>
    </row>
    <row r="784" spans="1:11" ht="13.2" customHeight="1" x14ac:dyDescent="0.2">
      <c r="A784" s="65" t="str">
        <f>IF(AND(F784='Funding Chart'!$B$12,COUNTIF($C$1:C784,C784)=1),MAX($A$1:A783)+1,"")</f>
        <v/>
      </c>
      <c r="B784" s="66" t="s">
        <v>275</v>
      </c>
      <c r="C784" s="66" t="s">
        <v>453</v>
      </c>
      <c r="D784" s="66" t="s">
        <v>365</v>
      </c>
      <c r="E784" s="66">
        <v>3</v>
      </c>
      <c r="F784" s="66" t="s">
        <v>274</v>
      </c>
      <c r="G784" s="66" t="s">
        <v>660</v>
      </c>
      <c r="H784" s="68" t="s">
        <v>359</v>
      </c>
      <c r="I784" s="68" t="s">
        <v>362</v>
      </c>
      <c r="J784" s="66" t="s">
        <v>359</v>
      </c>
      <c r="K784" s="69">
        <v>41347</v>
      </c>
    </row>
    <row r="785" spans="1:11" ht="13.2" customHeight="1" x14ac:dyDescent="0.2">
      <c r="A785" s="65" t="str">
        <f>IF(AND(F785='Funding Chart'!$B$12,COUNTIF($C$1:C785,C785)=1),MAX($A$1:A784)+1,"")</f>
        <v/>
      </c>
      <c r="B785" s="66" t="s">
        <v>274</v>
      </c>
      <c r="C785" s="66" t="s">
        <v>454</v>
      </c>
      <c r="D785" s="66" t="s">
        <v>365</v>
      </c>
      <c r="E785" s="66">
        <v>3</v>
      </c>
      <c r="F785" s="66" t="s">
        <v>274</v>
      </c>
      <c r="G785" s="66" t="s">
        <v>660</v>
      </c>
      <c r="H785" s="68" t="s">
        <v>81</v>
      </c>
      <c r="I785" s="68" t="s">
        <v>356</v>
      </c>
      <c r="J785" s="66" t="s">
        <v>81</v>
      </c>
      <c r="K785" s="69">
        <v>200614</v>
      </c>
    </row>
    <row r="786" spans="1:11" ht="13.2" customHeight="1" x14ac:dyDescent="0.2">
      <c r="A786" s="65" t="str">
        <f>IF(AND(F786='Funding Chart'!$B$12,COUNTIF($C$1:C786,C786)=1),MAX($A$1:A785)+1,"")</f>
        <v/>
      </c>
      <c r="B786" s="66" t="s">
        <v>274</v>
      </c>
      <c r="C786" s="66" t="s">
        <v>454</v>
      </c>
      <c r="D786" s="66" t="s">
        <v>365</v>
      </c>
      <c r="E786" s="66">
        <v>3</v>
      </c>
      <c r="F786" s="66" t="s">
        <v>274</v>
      </c>
      <c r="G786" s="66" t="s">
        <v>660</v>
      </c>
      <c r="H786" s="68" t="s">
        <v>58</v>
      </c>
      <c r="I786" s="68" t="s">
        <v>358</v>
      </c>
      <c r="J786" s="66" t="s">
        <v>58</v>
      </c>
      <c r="K786" s="69">
        <v>115</v>
      </c>
    </row>
    <row r="787" spans="1:11" ht="13.2" customHeight="1" x14ac:dyDescent="0.2">
      <c r="A787" s="65" t="str">
        <f>IF(AND(F787='Funding Chart'!$B$12,COUNTIF($C$1:C787,C787)=1),MAX($A$1:A786)+1,"")</f>
        <v/>
      </c>
      <c r="B787" s="66" t="s">
        <v>275</v>
      </c>
      <c r="C787" s="66" t="s">
        <v>454</v>
      </c>
      <c r="D787" s="66" t="s">
        <v>365</v>
      </c>
      <c r="E787" s="66">
        <v>3</v>
      </c>
      <c r="F787" s="66" t="s">
        <v>274</v>
      </c>
      <c r="G787" s="66" t="s">
        <v>660</v>
      </c>
      <c r="H787" s="68" t="s">
        <v>359</v>
      </c>
      <c r="I787" s="68" t="s">
        <v>362</v>
      </c>
      <c r="J787" s="66" t="s">
        <v>359</v>
      </c>
      <c r="K787" s="69">
        <v>53470</v>
      </c>
    </row>
    <row r="788" spans="1:11" ht="13.2" customHeight="1" x14ac:dyDescent="0.2">
      <c r="A788" s="65" t="str">
        <f>IF(AND(F788='Funding Chart'!$B$12,COUNTIF($C$1:C788,C788)=1),MAX($A$1:A787)+1,"")</f>
        <v/>
      </c>
      <c r="B788" s="66" t="s">
        <v>274</v>
      </c>
      <c r="C788" s="66" t="s">
        <v>455</v>
      </c>
      <c r="D788" s="66" t="s">
        <v>365</v>
      </c>
      <c r="E788" s="66">
        <v>3</v>
      </c>
      <c r="F788" s="66" t="s">
        <v>274</v>
      </c>
      <c r="G788" s="66" t="s">
        <v>660</v>
      </c>
      <c r="H788" s="68" t="s">
        <v>81</v>
      </c>
      <c r="I788" s="68" t="s">
        <v>356</v>
      </c>
      <c r="J788" s="66" t="s">
        <v>81</v>
      </c>
      <c r="K788" s="69">
        <v>398565</v>
      </c>
    </row>
    <row r="789" spans="1:11" ht="13.2" customHeight="1" x14ac:dyDescent="0.2">
      <c r="A789" s="65" t="str">
        <f>IF(AND(F789='Funding Chart'!$B$12,COUNTIF($C$1:C789,C789)=1),MAX($A$1:A788)+1,"")</f>
        <v/>
      </c>
      <c r="B789" s="66" t="s">
        <v>274</v>
      </c>
      <c r="C789" s="66" t="s">
        <v>455</v>
      </c>
      <c r="D789" s="66" t="s">
        <v>365</v>
      </c>
      <c r="E789" s="66">
        <v>3</v>
      </c>
      <c r="F789" s="66" t="s">
        <v>274</v>
      </c>
      <c r="G789" s="66" t="s">
        <v>660</v>
      </c>
      <c r="H789" s="68" t="s">
        <v>58</v>
      </c>
      <c r="I789" s="68" t="s">
        <v>358</v>
      </c>
      <c r="J789" s="66" t="s">
        <v>58</v>
      </c>
      <c r="K789" s="69">
        <v>66828</v>
      </c>
    </row>
    <row r="790" spans="1:11" ht="13.2" customHeight="1" x14ac:dyDescent="0.2">
      <c r="A790" s="65" t="str">
        <f>IF(AND(F790='Funding Chart'!$B$12,COUNTIF($C$1:C790,C790)=1),MAX($A$1:A789)+1,"")</f>
        <v/>
      </c>
      <c r="B790" s="66" t="s">
        <v>275</v>
      </c>
      <c r="C790" s="66" t="s">
        <v>455</v>
      </c>
      <c r="D790" s="66" t="s">
        <v>365</v>
      </c>
      <c r="E790" s="66">
        <v>3</v>
      </c>
      <c r="F790" s="66" t="s">
        <v>274</v>
      </c>
      <c r="G790" s="66" t="s">
        <v>660</v>
      </c>
      <c r="H790" s="68" t="s">
        <v>359</v>
      </c>
      <c r="I790" s="68" t="s">
        <v>362</v>
      </c>
      <c r="J790" s="66" t="s">
        <v>359</v>
      </c>
      <c r="K790" s="69">
        <v>127561</v>
      </c>
    </row>
    <row r="791" spans="1:11" ht="11.4" x14ac:dyDescent="0.2">
      <c r="A791" s="65" t="str">
        <f>IF(AND(F791='Funding Chart'!$B$12,COUNTIF($C$1:C791,C791)=1),MAX($A$1:A790)+1,"")</f>
        <v/>
      </c>
      <c r="B791" s="66" t="s">
        <v>274</v>
      </c>
      <c r="C791" s="66" t="s">
        <v>456</v>
      </c>
      <c r="D791" s="66" t="s">
        <v>365</v>
      </c>
      <c r="E791" s="66">
        <v>3</v>
      </c>
      <c r="F791" s="66" t="s">
        <v>274</v>
      </c>
      <c r="G791" s="66" t="s">
        <v>660</v>
      </c>
      <c r="H791" s="68" t="s">
        <v>81</v>
      </c>
      <c r="I791" s="68" t="s">
        <v>356</v>
      </c>
      <c r="J791" s="66" t="s">
        <v>81</v>
      </c>
      <c r="K791" s="69">
        <v>127274</v>
      </c>
    </row>
    <row r="792" spans="1:11" ht="13.2" customHeight="1" x14ac:dyDescent="0.2">
      <c r="A792" s="65" t="str">
        <f>IF(AND(F792='Funding Chart'!$B$12,COUNTIF($C$1:C792,C792)=1),MAX($A$1:A791)+1,"")</f>
        <v/>
      </c>
      <c r="B792" s="66" t="s">
        <v>275</v>
      </c>
      <c r="C792" s="66" t="s">
        <v>456</v>
      </c>
      <c r="D792" s="66" t="s">
        <v>365</v>
      </c>
      <c r="E792" s="66">
        <v>3</v>
      </c>
      <c r="F792" s="66" t="s">
        <v>274</v>
      </c>
      <c r="G792" s="66" t="s">
        <v>660</v>
      </c>
      <c r="H792" s="68" t="s">
        <v>359</v>
      </c>
      <c r="I792" s="68" t="s">
        <v>362</v>
      </c>
      <c r="J792" s="66" t="s">
        <v>359</v>
      </c>
      <c r="K792" s="69">
        <v>21973</v>
      </c>
    </row>
    <row r="793" spans="1:11" ht="11.4" x14ac:dyDescent="0.2">
      <c r="A793" s="65" t="str">
        <f>IF(AND(F793='Funding Chart'!$B$12,COUNTIF($C$1:C793,C793)=1),MAX($A$1:A792)+1,"")</f>
        <v/>
      </c>
      <c r="B793" s="66" t="s">
        <v>274</v>
      </c>
      <c r="C793" s="66" t="s">
        <v>457</v>
      </c>
      <c r="D793" s="66" t="s">
        <v>365</v>
      </c>
      <c r="E793" s="66">
        <v>3</v>
      </c>
      <c r="F793" s="66" t="s">
        <v>274</v>
      </c>
      <c r="G793" s="66" t="s">
        <v>660</v>
      </c>
      <c r="H793" s="68" t="s">
        <v>81</v>
      </c>
      <c r="I793" s="68" t="s">
        <v>356</v>
      </c>
      <c r="J793" s="66" t="s">
        <v>81</v>
      </c>
      <c r="K793" s="69">
        <v>12229</v>
      </c>
    </row>
    <row r="794" spans="1:11" ht="11.4" x14ac:dyDescent="0.2">
      <c r="A794" s="65" t="str">
        <f>IF(AND(F794='Funding Chart'!$B$12,COUNTIF($C$1:C794,C794)=1),MAX($A$1:A793)+1,"")</f>
        <v/>
      </c>
      <c r="B794" s="66" t="s">
        <v>274</v>
      </c>
      <c r="C794" s="66" t="s">
        <v>458</v>
      </c>
      <c r="D794" s="66" t="s">
        <v>365</v>
      </c>
      <c r="E794" s="66">
        <v>3</v>
      </c>
      <c r="F794" s="66" t="s">
        <v>274</v>
      </c>
      <c r="G794" s="66" t="s">
        <v>660</v>
      </c>
      <c r="H794" s="68" t="s">
        <v>81</v>
      </c>
      <c r="I794" s="68" t="s">
        <v>356</v>
      </c>
      <c r="J794" s="66" t="s">
        <v>81</v>
      </c>
      <c r="K794" s="69">
        <v>23934</v>
      </c>
    </row>
    <row r="795" spans="1:11" ht="11.4" x14ac:dyDescent="0.2">
      <c r="A795" s="65" t="str">
        <f>IF(AND(F795='Funding Chart'!$B$12,COUNTIF($C$1:C795,C795)=1),MAX($A$1:A794)+1,"")</f>
        <v/>
      </c>
      <c r="B795" s="66" t="s">
        <v>71</v>
      </c>
      <c r="C795" s="66" t="s">
        <v>459</v>
      </c>
      <c r="D795" s="66" t="s">
        <v>365</v>
      </c>
      <c r="E795" s="66">
        <v>3</v>
      </c>
      <c r="F795" s="66" t="s">
        <v>71</v>
      </c>
      <c r="G795" s="66" t="s">
        <v>679</v>
      </c>
      <c r="H795" s="68" t="s">
        <v>359</v>
      </c>
      <c r="I795" s="68" t="s">
        <v>362</v>
      </c>
      <c r="J795" s="66" t="s">
        <v>359</v>
      </c>
      <c r="K795" s="69">
        <v>201309</v>
      </c>
    </row>
    <row r="796" spans="1:11" ht="11.4" x14ac:dyDescent="0.2">
      <c r="A796" s="65" t="str">
        <f>IF(AND(F796='Funding Chart'!$B$12,COUNTIF($C$1:C796,C796)=1),MAX($A$1:A795)+1,"")</f>
        <v/>
      </c>
      <c r="B796" s="66" t="s">
        <v>71</v>
      </c>
      <c r="C796" s="66" t="s">
        <v>459</v>
      </c>
      <c r="D796" s="66" t="s">
        <v>365</v>
      </c>
      <c r="E796" s="66">
        <v>3</v>
      </c>
      <c r="F796" s="66" t="s">
        <v>71</v>
      </c>
      <c r="G796" s="66" t="s">
        <v>679</v>
      </c>
      <c r="H796" s="68" t="s">
        <v>81</v>
      </c>
      <c r="I796" s="68" t="s">
        <v>356</v>
      </c>
      <c r="J796" s="66" t="s">
        <v>81</v>
      </c>
      <c r="K796" s="69">
        <v>996025</v>
      </c>
    </row>
    <row r="797" spans="1:11" ht="11.4" x14ac:dyDescent="0.2">
      <c r="A797" s="65" t="str">
        <f>IF(AND(F797='Funding Chart'!$B$12,COUNTIF($C$1:C797,C797)=1),MAX($A$1:A796)+1,"")</f>
        <v/>
      </c>
      <c r="B797" s="66" t="s">
        <v>71</v>
      </c>
      <c r="C797" s="66" t="s">
        <v>459</v>
      </c>
      <c r="D797" s="66" t="s">
        <v>365</v>
      </c>
      <c r="E797" s="66">
        <v>3</v>
      </c>
      <c r="F797" s="66" t="s">
        <v>71</v>
      </c>
      <c r="G797" s="66" t="s">
        <v>679</v>
      </c>
      <c r="H797" s="68" t="s">
        <v>58</v>
      </c>
      <c r="I797" s="68" t="s">
        <v>358</v>
      </c>
      <c r="J797" s="66" t="s">
        <v>58</v>
      </c>
      <c r="K797" s="69">
        <v>3128</v>
      </c>
    </row>
    <row r="798" spans="1:11" ht="11.4" x14ac:dyDescent="0.2">
      <c r="A798" s="65" t="str">
        <f>IF(AND(F798='Funding Chart'!$B$12,COUNTIF($C$1:C798,C798)=1),MAX($A$1:A797)+1,"")</f>
        <v/>
      </c>
      <c r="B798" s="66" t="s">
        <v>71</v>
      </c>
      <c r="C798" s="66" t="s">
        <v>459</v>
      </c>
      <c r="D798" s="66" t="s">
        <v>365</v>
      </c>
      <c r="E798" s="66">
        <v>3</v>
      </c>
      <c r="F798" s="66" t="s">
        <v>71</v>
      </c>
      <c r="G798" s="66" t="s">
        <v>679</v>
      </c>
      <c r="H798" s="68" t="s">
        <v>360</v>
      </c>
      <c r="I798" s="68" t="s">
        <v>362</v>
      </c>
      <c r="J798" s="66" t="s">
        <v>360</v>
      </c>
      <c r="K798" s="69">
        <v>3210</v>
      </c>
    </row>
    <row r="799" spans="1:11" ht="11.4" x14ac:dyDescent="0.2">
      <c r="A799" s="65" t="str">
        <f>IF(AND(F799='Funding Chart'!$B$12,COUNTIF($C$1:C799,C799)=1),MAX($A$1:A798)+1,"")</f>
        <v/>
      </c>
      <c r="B799" s="66" t="s">
        <v>71</v>
      </c>
      <c r="C799" s="66" t="s">
        <v>460</v>
      </c>
      <c r="D799" s="66" t="s">
        <v>365</v>
      </c>
      <c r="E799" s="66">
        <v>3</v>
      </c>
      <c r="F799" s="66" t="s">
        <v>71</v>
      </c>
      <c r="G799" s="66" t="s">
        <v>679</v>
      </c>
      <c r="H799" s="68" t="s">
        <v>361</v>
      </c>
      <c r="I799" s="68" t="s">
        <v>362</v>
      </c>
      <c r="J799" s="66" t="s">
        <v>361</v>
      </c>
      <c r="K799" s="69">
        <v>840563</v>
      </c>
    </row>
    <row r="800" spans="1:11" ht="11.4" x14ac:dyDescent="0.2">
      <c r="A800" s="65" t="str">
        <f>IF(AND(F800='Funding Chart'!$B$12,COUNTIF($C$1:C800,C800)=1),MAX($A$1:A799)+1,"")</f>
        <v/>
      </c>
      <c r="B800" s="66" t="s">
        <v>71</v>
      </c>
      <c r="C800" s="66" t="s">
        <v>460</v>
      </c>
      <c r="D800" s="66" t="s">
        <v>365</v>
      </c>
      <c r="E800" s="66">
        <v>3</v>
      </c>
      <c r="F800" s="66" t="s">
        <v>71</v>
      </c>
      <c r="G800" s="66" t="s">
        <v>679</v>
      </c>
      <c r="H800" s="68" t="s">
        <v>81</v>
      </c>
      <c r="I800" s="68" t="s">
        <v>356</v>
      </c>
      <c r="J800" s="66" t="s">
        <v>81</v>
      </c>
      <c r="K800" s="69">
        <v>8790051</v>
      </c>
    </row>
    <row r="801" spans="1:11" ht="13.2" customHeight="1" x14ac:dyDescent="0.2">
      <c r="A801" s="65" t="str">
        <f>IF(AND(F801='Funding Chart'!$B$12,COUNTIF($C$1:C801,C801)=1),MAX($A$1:A800)+1,"")</f>
        <v/>
      </c>
      <c r="B801" s="66" t="s">
        <v>71</v>
      </c>
      <c r="C801" s="66" t="s">
        <v>460</v>
      </c>
      <c r="D801" s="66" t="s">
        <v>365</v>
      </c>
      <c r="E801" s="66">
        <v>3</v>
      </c>
      <c r="F801" s="66" t="s">
        <v>71</v>
      </c>
      <c r="G801" s="66" t="s">
        <v>679</v>
      </c>
      <c r="H801" s="68" t="s">
        <v>360</v>
      </c>
      <c r="I801" s="68" t="s">
        <v>362</v>
      </c>
      <c r="J801" s="66" t="s">
        <v>360</v>
      </c>
      <c r="K801" s="69">
        <v>85728</v>
      </c>
    </row>
    <row r="802" spans="1:11" ht="13.2" customHeight="1" x14ac:dyDescent="0.2">
      <c r="A802" s="65" t="str">
        <f>IF(AND(F802='Funding Chart'!$B$12,COUNTIF($C$1:C802,C802)=1),MAX($A$1:A801)+1,"")</f>
        <v/>
      </c>
      <c r="B802" s="66" t="s">
        <v>71</v>
      </c>
      <c r="C802" s="66" t="s">
        <v>460</v>
      </c>
      <c r="D802" s="66" t="s">
        <v>365</v>
      </c>
      <c r="E802" s="66">
        <v>3</v>
      </c>
      <c r="F802" s="66" t="s">
        <v>71</v>
      </c>
      <c r="G802" s="66" t="s">
        <v>679</v>
      </c>
      <c r="H802" s="68" t="s">
        <v>58</v>
      </c>
      <c r="I802" s="68" t="s">
        <v>358</v>
      </c>
      <c r="J802" s="66" t="s">
        <v>58</v>
      </c>
      <c r="K802" s="69">
        <v>220981</v>
      </c>
    </row>
    <row r="803" spans="1:11" ht="13.2" customHeight="1" x14ac:dyDescent="0.2">
      <c r="A803" s="65" t="str">
        <f>IF(AND(F803='Funding Chart'!$B$12,COUNTIF($C$1:C803,C803)=1),MAX($A$1:A802)+1,"")</f>
        <v/>
      </c>
      <c r="B803" s="66" t="s">
        <v>71</v>
      </c>
      <c r="C803" s="66" t="s">
        <v>460</v>
      </c>
      <c r="D803" s="66" t="s">
        <v>365</v>
      </c>
      <c r="E803" s="66">
        <v>3</v>
      </c>
      <c r="F803" s="66" t="s">
        <v>71</v>
      </c>
      <c r="G803" s="66" t="s">
        <v>679</v>
      </c>
      <c r="H803" s="68" t="s">
        <v>359</v>
      </c>
      <c r="I803" s="68" t="s">
        <v>362</v>
      </c>
      <c r="J803" s="66" t="s">
        <v>359</v>
      </c>
      <c r="K803" s="69">
        <v>1228066</v>
      </c>
    </row>
    <row r="804" spans="1:11" ht="11.4" x14ac:dyDescent="0.2">
      <c r="A804" s="65" t="str">
        <f>IF(AND(F804='Funding Chart'!$B$12,COUNTIF($C$1:C804,C804)=1),MAX($A$1:A803)+1,"")</f>
        <v/>
      </c>
      <c r="B804" s="66" t="s">
        <v>71</v>
      </c>
      <c r="C804" s="66" t="s">
        <v>461</v>
      </c>
      <c r="D804" s="66" t="s">
        <v>365</v>
      </c>
      <c r="E804" s="66">
        <v>3</v>
      </c>
      <c r="F804" s="66" t="s">
        <v>71</v>
      </c>
      <c r="G804" s="66" t="s">
        <v>679</v>
      </c>
      <c r="H804" s="68" t="s">
        <v>81</v>
      </c>
      <c r="I804" s="68" t="s">
        <v>356</v>
      </c>
      <c r="J804" s="66" t="s">
        <v>81</v>
      </c>
      <c r="K804" s="69">
        <v>65511</v>
      </c>
    </row>
    <row r="805" spans="1:11" ht="11.4" x14ac:dyDescent="0.2">
      <c r="A805" s="65" t="str">
        <f>IF(AND(F805='Funding Chart'!$B$12,COUNTIF($C$1:C805,C805)=1),MAX($A$1:A804)+1,"")</f>
        <v/>
      </c>
      <c r="B805" s="66" t="s">
        <v>60</v>
      </c>
      <c r="C805" s="66" t="s">
        <v>464</v>
      </c>
      <c r="D805" s="66" t="s">
        <v>365</v>
      </c>
      <c r="E805" s="66">
        <v>3</v>
      </c>
      <c r="F805" s="66" t="s">
        <v>71</v>
      </c>
      <c r="G805" s="66" t="s">
        <v>679</v>
      </c>
      <c r="H805" s="68" t="s">
        <v>81</v>
      </c>
      <c r="I805" s="68" t="s">
        <v>356</v>
      </c>
      <c r="J805" s="66" t="s">
        <v>81</v>
      </c>
      <c r="K805" s="69">
        <v>1208787</v>
      </c>
    </row>
    <row r="806" spans="1:11" ht="11.4" x14ac:dyDescent="0.2">
      <c r="A806" s="65" t="str">
        <f>IF(AND(F806='Funding Chart'!$B$12,COUNTIF($C$1:C806,C806)=1),MAX($A$1:A805)+1,"")</f>
        <v/>
      </c>
      <c r="B806" s="66" t="s">
        <v>60</v>
      </c>
      <c r="C806" s="66" t="s">
        <v>464</v>
      </c>
      <c r="D806" s="66" t="s">
        <v>365</v>
      </c>
      <c r="E806" s="66">
        <v>3</v>
      </c>
      <c r="F806" s="66" t="s">
        <v>71</v>
      </c>
      <c r="G806" s="66" t="s">
        <v>679</v>
      </c>
      <c r="H806" s="68" t="s">
        <v>360</v>
      </c>
      <c r="I806" s="68" t="s">
        <v>362</v>
      </c>
      <c r="J806" s="66" t="s">
        <v>360</v>
      </c>
      <c r="K806" s="69">
        <v>26485</v>
      </c>
    </row>
    <row r="807" spans="1:11" ht="11.4" x14ac:dyDescent="0.2">
      <c r="A807" s="65" t="str">
        <f>IF(AND(F807='Funding Chart'!$B$12,COUNTIF($C$1:C807,C807)=1),MAX($A$1:A806)+1,"")</f>
        <v/>
      </c>
      <c r="B807" s="66" t="s">
        <v>60</v>
      </c>
      <c r="C807" s="66" t="s">
        <v>464</v>
      </c>
      <c r="D807" s="66" t="s">
        <v>365</v>
      </c>
      <c r="E807" s="66">
        <v>3</v>
      </c>
      <c r="F807" s="66" t="s">
        <v>71</v>
      </c>
      <c r="G807" s="66" t="s">
        <v>679</v>
      </c>
      <c r="H807" s="68" t="s">
        <v>58</v>
      </c>
      <c r="I807" s="68" t="s">
        <v>358</v>
      </c>
      <c r="J807" s="66" t="s">
        <v>58</v>
      </c>
      <c r="K807" s="69">
        <v>88909</v>
      </c>
    </row>
    <row r="808" spans="1:11" ht="11.4" x14ac:dyDescent="0.2">
      <c r="A808" s="65" t="str">
        <f>IF(AND(F808='Funding Chart'!$B$12,COUNTIF($C$1:C808,C808)=1),MAX($A$1:A807)+1,"")</f>
        <v/>
      </c>
      <c r="B808" s="66" t="s">
        <v>60</v>
      </c>
      <c r="C808" s="66" t="s">
        <v>464</v>
      </c>
      <c r="D808" s="66" t="s">
        <v>365</v>
      </c>
      <c r="E808" s="66">
        <v>3</v>
      </c>
      <c r="F808" s="66" t="s">
        <v>71</v>
      </c>
      <c r="G808" s="66" t="s">
        <v>679</v>
      </c>
      <c r="H808" s="68" t="s">
        <v>359</v>
      </c>
      <c r="I808" s="68" t="s">
        <v>362</v>
      </c>
      <c r="J808" s="66" t="s">
        <v>359</v>
      </c>
      <c r="K808" s="69">
        <v>132969</v>
      </c>
    </row>
    <row r="809" spans="1:11" ht="11.4" x14ac:dyDescent="0.2">
      <c r="A809" s="65" t="str">
        <f>IF(AND(F809='Funding Chart'!$B$12,COUNTIF($C$1:C809,C809)=1),MAX($A$1:A808)+1,"")</f>
        <v/>
      </c>
      <c r="B809" s="66" t="s">
        <v>71</v>
      </c>
      <c r="C809" s="66" t="s">
        <v>465</v>
      </c>
      <c r="D809" s="66" t="s">
        <v>365</v>
      </c>
      <c r="E809" s="66">
        <v>3</v>
      </c>
      <c r="F809" s="66" t="s">
        <v>71</v>
      </c>
      <c r="G809" s="66" t="s">
        <v>679</v>
      </c>
      <c r="H809" s="68" t="s">
        <v>81</v>
      </c>
      <c r="I809" s="68" t="s">
        <v>356</v>
      </c>
      <c r="J809" s="66" t="s">
        <v>81</v>
      </c>
      <c r="K809" s="69">
        <v>127750</v>
      </c>
    </row>
    <row r="810" spans="1:11" ht="11.4" x14ac:dyDescent="0.2">
      <c r="A810" s="65" t="str">
        <f>IF(AND(F810='Funding Chart'!$B$12,COUNTIF($C$1:C810,C810)=1),MAX($A$1:A809)+1,"")</f>
        <v/>
      </c>
      <c r="B810" s="66" t="s">
        <v>71</v>
      </c>
      <c r="C810" s="66" t="s">
        <v>466</v>
      </c>
      <c r="D810" s="66" t="s">
        <v>365</v>
      </c>
      <c r="E810" s="66">
        <v>3</v>
      </c>
      <c r="F810" s="66" t="s">
        <v>71</v>
      </c>
      <c r="G810" s="66" t="s">
        <v>679</v>
      </c>
      <c r="H810" s="68" t="s">
        <v>81</v>
      </c>
      <c r="I810" s="68" t="s">
        <v>356</v>
      </c>
      <c r="J810" s="66" t="s">
        <v>81</v>
      </c>
      <c r="K810" s="69">
        <v>45836</v>
      </c>
    </row>
    <row r="811" spans="1:11" ht="11.4" x14ac:dyDescent="0.2">
      <c r="A811" s="65" t="str">
        <f>IF(AND(F811='Funding Chart'!$B$12,COUNTIF($C$1:C811,C811)=1),MAX($A$1:A810)+1,"")</f>
        <v/>
      </c>
      <c r="B811" s="66" t="s">
        <v>71</v>
      </c>
      <c r="C811" s="66" t="s">
        <v>467</v>
      </c>
      <c r="D811" s="66" t="s">
        <v>365</v>
      </c>
      <c r="E811" s="66">
        <v>3</v>
      </c>
      <c r="F811" s="66" t="s">
        <v>71</v>
      </c>
      <c r="G811" s="66" t="s">
        <v>679</v>
      </c>
      <c r="H811" s="68" t="s">
        <v>81</v>
      </c>
      <c r="I811" s="68" t="s">
        <v>356</v>
      </c>
      <c r="J811" s="66" t="s">
        <v>81</v>
      </c>
      <c r="K811" s="69">
        <v>50520</v>
      </c>
    </row>
    <row r="812" spans="1:11" ht="11.4" x14ac:dyDescent="0.2">
      <c r="A812" s="65" t="str">
        <f>IF(AND(F812='Funding Chart'!$B$12,COUNTIF($C$1:C812,C812)=1),MAX($A$1:A811)+1,"")</f>
        <v/>
      </c>
      <c r="B812" s="66" t="s">
        <v>263</v>
      </c>
      <c r="C812" s="66" t="s">
        <v>468</v>
      </c>
      <c r="D812" s="66" t="s">
        <v>365</v>
      </c>
      <c r="E812" s="66">
        <v>3</v>
      </c>
      <c r="F812" s="66" t="s">
        <v>263</v>
      </c>
      <c r="G812" s="66" t="s">
        <v>681</v>
      </c>
      <c r="H812" s="68" t="s">
        <v>81</v>
      </c>
      <c r="I812" s="68" t="s">
        <v>356</v>
      </c>
      <c r="J812" s="66" t="s">
        <v>81</v>
      </c>
      <c r="K812" s="69">
        <v>2139</v>
      </c>
    </row>
    <row r="813" spans="1:11" ht="13.2" customHeight="1" x14ac:dyDescent="0.2">
      <c r="A813" s="65" t="str">
        <f>IF(AND(F813='Funding Chart'!$B$12,COUNTIF($C$1:C813,C813)=1),MAX($A$1:A812)+1,"")</f>
        <v/>
      </c>
      <c r="B813" s="66" t="s">
        <v>263</v>
      </c>
      <c r="C813" s="66" t="s">
        <v>469</v>
      </c>
      <c r="D813" s="66" t="s">
        <v>365</v>
      </c>
      <c r="E813" s="66">
        <v>3</v>
      </c>
      <c r="F813" s="66" t="s">
        <v>263</v>
      </c>
      <c r="G813" s="66" t="s">
        <v>681</v>
      </c>
      <c r="H813" s="68" t="s">
        <v>81</v>
      </c>
      <c r="I813" s="68" t="s">
        <v>356</v>
      </c>
      <c r="J813" s="66" t="s">
        <v>81</v>
      </c>
      <c r="K813" s="69">
        <v>24941</v>
      </c>
    </row>
    <row r="814" spans="1:11" ht="13.2" customHeight="1" x14ac:dyDescent="0.2">
      <c r="A814" s="65" t="str">
        <f>IF(AND(F814='Funding Chart'!$B$12,COUNTIF($C$1:C814,C814)=1),MAX($A$1:A813)+1,"")</f>
        <v/>
      </c>
      <c r="B814" s="66" t="s">
        <v>68</v>
      </c>
      <c r="C814" s="66" t="s">
        <v>470</v>
      </c>
      <c r="D814" s="66" t="s">
        <v>365</v>
      </c>
      <c r="E814" s="66">
        <v>3</v>
      </c>
      <c r="F814" s="66" t="s">
        <v>261</v>
      </c>
      <c r="G814" s="66" t="s">
        <v>682</v>
      </c>
      <c r="H814" s="68" t="s">
        <v>360</v>
      </c>
      <c r="I814" s="68" t="s">
        <v>362</v>
      </c>
      <c r="J814" s="66" t="s">
        <v>360</v>
      </c>
      <c r="K814" s="69">
        <v>25536</v>
      </c>
    </row>
    <row r="815" spans="1:11" ht="13.2" customHeight="1" x14ac:dyDescent="0.2">
      <c r="A815" s="65" t="str">
        <f>IF(AND(F815='Funding Chart'!$B$12,COUNTIF($C$1:C815,C815)=1),MAX($A$1:A814)+1,"")</f>
        <v/>
      </c>
      <c r="B815" s="66" t="s">
        <v>68</v>
      </c>
      <c r="C815" s="66" t="s">
        <v>470</v>
      </c>
      <c r="D815" s="66" t="s">
        <v>365</v>
      </c>
      <c r="E815" s="66">
        <v>3</v>
      </c>
      <c r="F815" s="66" t="s">
        <v>261</v>
      </c>
      <c r="G815" s="66" t="s">
        <v>682</v>
      </c>
      <c r="H815" s="68" t="s">
        <v>81</v>
      </c>
      <c r="I815" s="68" t="s">
        <v>356</v>
      </c>
      <c r="J815" s="66" t="s">
        <v>81</v>
      </c>
      <c r="K815" s="69">
        <v>51976</v>
      </c>
    </row>
    <row r="816" spans="1:11" ht="13.2" customHeight="1" x14ac:dyDescent="0.2">
      <c r="A816" s="65" t="str">
        <f>IF(AND(F816='Funding Chart'!$B$12,COUNTIF($C$1:C816,C816)=1),MAX($A$1:A815)+1,"")</f>
        <v/>
      </c>
      <c r="B816" s="66" t="s">
        <v>68</v>
      </c>
      <c r="C816" s="66" t="s">
        <v>470</v>
      </c>
      <c r="D816" s="66" t="s">
        <v>365</v>
      </c>
      <c r="E816" s="66">
        <v>3</v>
      </c>
      <c r="F816" s="66" t="s">
        <v>261</v>
      </c>
      <c r="G816" s="66" t="s">
        <v>682</v>
      </c>
      <c r="H816" s="68" t="s">
        <v>58</v>
      </c>
      <c r="I816" s="68" t="s">
        <v>358</v>
      </c>
      <c r="J816" s="66" t="s">
        <v>58</v>
      </c>
      <c r="K816" s="69">
        <v>17602</v>
      </c>
    </row>
    <row r="817" spans="1:11" ht="13.2" customHeight="1" x14ac:dyDescent="0.2">
      <c r="A817" s="65" t="str">
        <f>IF(AND(F817='Funding Chart'!$B$12,COUNTIF($C$1:C817,C817)=1),MAX($A$1:A816)+1,"")</f>
        <v/>
      </c>
      <c r="B817" s="66" t="s">
        <v>68</v>
      </c>
      <c r="C817" s="66" t="s">
        <v>470</v>
      </c>
      <c r="D817" s="66" t="s">
        <v>365</v>
      </c>
      <c r="E817" s="66">
        <v>3</v>
      </c>
      <c r="F817" s="66" t="s">
        <v>261</v>
      </c>
      <c r="G817" s="66" t="s">
        <v>682</v>
      </c>
      <c r="H817" s="68" t="s">
        <v>359</v>
      </c>
      <c r="I817" s="68" t="s">
        <v>362</v>
      </c>
      <c r="J817" s="66" t="s">
        <v>359</v>
      </c>
      <c r="K817" s="69">
        <v>250867</v>
      </c>
    </row>
    <row r="818" spans="1:11" ht="13.2" customHeight="1" x14ac:dyDescent="0.2">
      <c r="A818" s="65" t="str">
        <f>IF(AND(F818='Funding Chart'!$B$12,COUNTIF($C$1:C818,C818)=1),MAX($A$1:A817)+1,"")</f>
        <v/>
      </c>
      <c r="B818" s="66" t="s">
        <v>68</v>
      </c>
      <c r="C818" s="66" t="s">
        <v>471</v>
      </c>
      <c r="D818" s="66" t="s">
        <v>365</v>
      </c>
      <c r="E818" s="66">
        <v>3</v>
      </c>
      <c r="F818" s="66" t="s">
        <v>68</v>
      </c>
      <c r="G818" s="66" t="s">
        <v>683</v>
      </c>
      <c r="H818" s="68" t="s">
        <v>81</v>
      </c>
      <c r="I818" s="68" t="s">
        <v>356</v>
      </c>
      <c r="J818" s="66" t="s">
        <v>81</v>
      </c>
      <c r="K818" s="69">
        <v>1686239</v>
      </c>
    </row>
    <row r="819" spans="1:11" ht="13.2" customHeight="1" x14ac:dyDescent="0.2">
      <c r="A819" s="65" t="str">
        <f>IF(AND(F819='Funding Chart'!$B$12,COUNTIF($C$1:C819,C819)=1),MAX($A$1:A818)+1,"")</f>
        <v/>
      </c>
      <c r="B819" s="66" t="s">
        <v>68</v>
      </c>
      <c r="C819" s="66" t="s">
        <v>471</v>
      </c>
      <c r="D819" s="66" t="s">
        <v>365</v>
      </c>
      <c r="E819" s="66">
        <v>3</v>
      </c>
      <c r="F819" s="66" t="s">
        <v>68</v>
      </c>
      <c r="G819" s="66" t="s">
        <v>683</v>
      </c>
      <c r="H819" s="68" t="s">
        <v>360</v>
      </c>
      <c r="I819" s="68" t="s">
        <v>362</v>
      </c>
      <c r="J819" s="66" t="s">
        <v>360</v>
      </c>
      <c r="K819" s="69">
        <v>36918</v>
      </c>
    </row>
    <row r="820" spans="1:11" ht="13.2" customHeight="1" x14ac:dyDescent="0.2">
      <c r="A820" s="65" t="str">
        <f>IF(AND(F820='Funding Chart'!$B$12,COUNTIF($C$1:C820,C820)=1),MAX($A$1:A819)+1,"")</f>
        <v/>
      </c>
      <c r="B820" s="66" t="s">
        <v>68</v>
      </c>
      <c r="C820" s="66" t="s">
        <v>471</v>
      </c>
      <c r="D820" s="66" t="s">
        <v>365</v>
      </c>
      <c r="E820" s="66">
        <v>3</v>
      </c>
      <c r="F820" s="66" t="s">
        <v>68</v>
      </c>
      <c r="G820" s="66" t="s">
        <v>683</v>
      </c>
      <c r="H820" s="68" t="s">
        <v>58</v>
      </c>
      <c r="I820" s="68" t="s">
        <v>358</v>
      </c>
      <c r="J820" s="66" t="s">
        <v>58</v>
      </c>
      <c r="K820" s="69">
        <v>73955</v>
      </c>
    </row>
    <row r="821" spans="1:11" ht="13.2" customHeight="1" x14ac:dyDescent="0.2">
      <c r="A821" s="65" t="str">
        <f>IF(AND(F821='Funding Chart'!$B$12,COUNTIF($C$1:C821,C821)=1),MAX($A$1:A820)+1,"")</f>
        <v/>
      </c>
      <c r="B821" s="66" t="s">
        <v>68</v>
      </c>
      <c r="C821" s="66" t="s">
        <v>471</v>
      </c>
      <c r="D821" s="66" t="s">
        <v>365</v>
      </c>
      <c r="E821" s="66">
        <v>3</v>
      </c>
      <c r="F821" s="66" t="s">
        <v>68</v>
      </c>
      <c r="G821" s="66" t="s">
        <v>683</v>
      </c>
      <c r="H821" s="68" t="s">
        <v>359</v>
      </c>
      <c r="I821" s="68" t="s">
        <v>362</v>
      </c>
      <c r="J821" s="66" t="s">
        <v>359</v>
      </c>
      <c r="K821" s="69">
        <v>493492</v>
      </c>
    </row>
    <row r="822" spans="1:11" ht="13.2" customHeight="1" x14ac:dyDescent="0.2">
      <c r="A822" s="65" t="str">
        <f>IF(AND(F822='Funding Chart'!$B$12,COUNTIF($C$1:C822,C822)=1),MAX($A$1:A821)+1,"")</f>
        <v/>
      </c>
      <c r="B822" s="66" t="s">
        <v>68</v>
      </c>
      <c r="C822" s="66" t="s">
        <v>472</v>
      </c>
      <c r="D822" s="66" t="s">
        <v>365</v>
      </c>
      <c r="E822" s="66">
        <v>3</v>
      </c>
      <c r="F822" s="66" t="s">
        <v>68</v>
      </c>
      <c r="G822" s="66" t="s">
        <v>683</v>
      </c>
      <c r="H822" s="68" t="s">
        <v>81</v>
      </c>
      <c r="I822" s="68" t="s">
        <v>356</v>
      </c>
      <c r="J822" s="66" t="s">
        <v>81</v>
      </c>
      <c r="K822" s="69">
        <v>1051825</v>
      </c>
    </row>
    <row r="823" spans="1:11" ht="13.2" customHeight="1" x14ac:dyDescent="0.2">
      <c r="A823" s="65" t="str">
        <f>IF(AND(F823='Funding Chart'!$B$12,COUNTIF($C$1:C823,C823)=1),MAX($A$1:A822)+1,"")</f>
        <v/>
      </c>
      <c r="B823" s="66" t="s">
        <v>68</v>
      </c>
      <c r="C823" s="66" t="s">
        <v>472</v>
      </c>
      <c r="D823" s="66" t="s">
        <v>365</v>
      </c>
      <c r="E823" s="66">
        <v>3</v>
      </c>
      <c r="F823" s="66" t="s">
        <v>68</v>
      </c>
      <c r="G823" s="66" t="s">
        <v>683</v>
      </c>
      <c r="H823" s="68" t="s">
        <v>359</v>
      </c>
      <c r="I823" s="68" t="s">
        <v>362</v>
      </c>
      <c r="J823" s="66" t="s">
        <v>359</v>
      </c>
      <c r="K823" s="69">
        <v>257300</v>
      </c>
    </row>
    <row r="824" spans="1:11" ht="13.2" customHeight="1" x14ac:dyDescent="0.2">
      <c r="A824" s="65" t="str">
        <f>IF(AND(F824='Funding Chart'!$B$12,COUNTIF($C$1:C824,C824)=1),MAX($A$1:A823)+1,"")</f>
        <v/>
      </c>
      <c r="B824" s="66" t="s">
        <v>68</v>
      </c>
      <c r="C824" s="66" t="s">
        <v>473</v>
      </c>
      <c r="D824" s="66" t="s">
        <v>365</v>
      </c>
      <c r="E824" s="66">
        <v>3</v>
      </c>
      <c r="F824" s="66" t="s">
        <v>68</v>
      </c>
      <c r="G824" s="66" t="s">
        <v>683</v>
      </c>
      <c r="H824" s="68" t="s">
        <v>81</v>
      </c>
      <c r="I824" s="68" t="s">
        <v>356</v>
      </c>
      <c r="J824" s="66" t="s">
        <v>81</v>
      </c>
      <c r="K824" s="69">
        <v>77485987</v>
      </c>
    </row>
    <row r="825" spans="1:11" ht="13.2" customHeight="1" x14ac:dyDescent="0.2">
      <c r="A825" s="65" t="str">
        <f>IF(AND(F825='Funding Chart'!$B$12,COUNTIF($C$1:C825,C825)=1),MAX($A$1:A824)+1,"")</f>
        <v/>
      </c>
      <c r="B825" s="66" t="s">
        <v>68</v>
      </c>
      <c r="C825" s="66" t="s">
        <v>473</v>
      </c>
      <c r="D825" s="66" t="s">
        <v>365</v>
      </c>
      <c r="E825" s="66">
        <v>3</v>
      </c>
      <c r="F825" s="66" t="s">
        <v>68</v>
      </c>
      <c r="G825" s="66" t="s">
        <v>683</v>
      </c>
      <c r="H825" s="68" t="s">
        <v>58</v>
      </c>
      <c r="I825" s="68" t="s">
        <v>358</v>
      </c>
      <c r="J825" s="66" t="s">
        <v>58</v>
      </c>
      <c r="K825" s="69">
        <v>1734997</v>
      </c>
    </row>
    <row r="826" spans="1:11" ht="13.2" customHeight="1" x14ac:dyDescent="0.2">
      <c r="A826" s="65" t="str">
        <f>IF(AND(F826='Funding Chart'!$B$12,COUNTIF($C$1:C826,C826)=1),MAX($A$1:A825)+1,"")</f>
        <v/>
      </c>
      <c r="B826" s="66" t="s">
        <v>68</v>
      </c>
      <c r="C826" s="66" t="s">
        <v>473</v>
      </c>
      <c r="D826" s="66" t="s">
        <v>365</v>
      </c>
      <c r="E826" s="66">
        <v>3</v>
      </c>
      <c r="F826" s="66" t="s">
        <v>68</v>
      </c>
      <c r="G826" s="66" t="s">
        <v>683</v>
      </c>
      <c r="H826" s="68" t="s">
        <v>359</v>
      </c>
      <c r="I826" s="68" t="s">
        <v>362</v>
      </c>
      <c r="J826" s="66" t="s">
        <v>359</v>
      </c>
      <c r="K826" s="69">
        <v>11354993</v>
      </c>
    </row>
    <row r="827" spans="1:11" ht="13.2" customHeight="1" x14ac:dyDescent="0.2">
      <c r="A827" s="65" t="str">
        <f>IF(AND(F827='Funding Chart'!$B$12,COUNTIF($C$1:C827,C827)=1),MAX($A$1:A826)+1,"")</f>
        <v/>
      </c>
      <c r="B827" s="66" t="s">
        <v>68</v>
      </c>
      <c r="C827" s="66" t="s">
        <v>473</v>
      </c>
      <c r="D827" s="66" t="s">
        <v>365</v>
      </c>
      <c r="E827" s="66">
        <v>3</v>
      </c>
      <c r="F827" s="66" t="s">
        <v>68</v>
      </c>
      <c r="G827" s="66" t="s">
        <v>683</v>
      </c>
      <c r="H827" s="68" t="s">
        <v>360</v>
      </c>
      <c r="I827" s="68" t="s">
        <v>362</v>
      </c>
      <c r="J827" s="66" t="s">
        <v>360</v>
      </c>
      <c r="K827" s="69">
        <v>67926</v>
      </c>
    </row>
    <row r="828" spans="1:11" ht="13.2" customHeight="1" x14ac:dyDescent="0.2">
      <c r="A828" s="65" t="str">
        <f>IF(AND(F828='Funding Chart'!$B$12,COUNTIF($C$1:C828,C828)=1),MAX($A$1:A827)+1,"")</f>
        <v/>
      </c>
      <c r="B828" s="66" t="s">
        <v>68</v>
      </c>
      <c r="C828" s="66" t="s">
        <v>474</v>
      </c>
      <c r="D828" s="66" t="s">
        <v>365</v>
      </c>
      <c r="E828" s="66">
        <v>3</v>
      </c>
      <c r="F828" s="66" t="s">
        <v>68</v>
      </c>
      <c r="G828" s="66" t="s">
        <v>683</v>
      </c>
      <c r="H828" s="68" t="s">
        <v>58</v>
      </c>
      <c r="I828" s="68" t="s">
        <v>358</v>
      </c>
      <c r="J828" s="66" t="s">
        <v>58</v>
      </c>
      <c r="K828" s="69">
        <v>143723</v>
      </c>
    </row>
    <row r="829" spans="1:11" ht="13.2" customHeight="1" x14ac:dyDescent="0.2">
      <c r="A829" s="65" t="str">
        <f>IF(AND(F829='Funding Chart'!$B$12,COUNTIF($C$1:C829,C829)=1),MAX($A$1:A828)+1,"")</f>
        <v/>
      </c>
      <c r="B829" s="66" t="s">
        <v>68</v>
      </c>
      <c r="C829" s="66" t="s">
        <v>474</v>
      </c>
      <c r="D829" s="66" t="s">
        <v>365</v>
      </c>
      <c r="E829" s="66">
        <v>3</v>
      </c>
      <c r="F829" s="66" t="s">
        <v>68</v>
      </c>
      <c r="G829" s="66" t="s">
        <v>683</v>
      </c>
      <c r="H829" s="68" t="s">
        <v>81</v>
      </c>
      <c r="I829" s="68" t="s">
        <v>356</v>
      </c>
      <c r="J829" s="66" t="s">
        <v>81</v>
      </c>
      <c r="K829" s="69">
        <v>12355002</v>
      </c>
    </row>
    <row r="830" spans="1:11" ht="13.2" customHeight="1" x14ac:dyDescent="0.2">
      <c r="A830" s="65" t="str">
        <f>IF(AND(F830='Funding Chart'!$B$12,COUNTIF($C$1:C830,C830)=1),MAX($A$1:A829)+1,"")</f>
        <v/>
      </c>
      <c r="B830" s="66" t="s">
        <v>68</v>
      </c>
      <c r="C830" s="66" t="s">
        <v>474</v>
      </c>
      <c r="D830" s="66" t="s">
        <v>365</v>
      </c>
      <c r="E830" s="66">
        <v>3</v>
      </c>
      <c r="F830" s="66" t="s">
        <v>68</v>
      </c>
      <c r="G830" s="66" t="s">
        <v>683</v>
      </c>
      <c r="H830" s="68" t="s">
        <v>359</v>
      </c>
      <c r="I830" s="68" t="s">
        <v>362</v>
      </c>
      <c r="J830" s="66" t="s">
        <v>359</v>
      </c>
      <c r="K830" s="69">
        <v>1615348</v>
      </c>
    </row>
    <row r="831" spans="1:11" ht="13.2" customHeight="1" x14ac:dyDescent="0.2">
      <c r="A831" s="65" t="str">
        <f>IF(AND(F831='Funding Chart'!$B$12,COUNTIF($C$1:C831,C831)=1),MAX($A$1:A830)+1,"")</f>
        <v/>
      </c>
      <c r="B831" s="66" t="s">
        <v>68</v>
      </c>
      <c r="C831" s="66" t="s">
        <v>474</v>
      </c>
      <c r="D831" s="66" t="s">
        <v>365</v>
      </c>
      <c r="E831" s="66">
        <v>3</v>
      </c>
      <c r="F831" s="66" t="s">
        <v>68</v>
      </c>
      <c r="G831" s="66" t="s">
        <v>683</v>
      </c>
      <c r="H831" s="68" t="s">
        <v>360</v>
      </c>
      <c r="I831" s="68" t="s">
        <v>362</v>
      </c>
      <c r="J831" s="66" t="s">
        <v>360</v>
      </c>
      <c r="K831" s="69">
        <v>86385</v>
      </c>
    </row>
    <row r="832" spans="1:11" ht="13.2" customHeight="1" x14ac:dyDescent="0.2">
      <c r="A832" s="65" t="str">
        <f>IF(AND(F832='Funding Chart'!$B$12,COUNTIF($C$1:C832,C832)=1),MAX($A$1:A831)+1,"")</f>
        <v/>
      </c>
      <c r="B832" s="66" t="s">
        <v>68</v>
      </c>
      <c r="C832" s="66" t="s">
        <v>475</v>
      </c>
      <c r="D832" s="66" t="s">
        <v>365</v>
      </c>
      <c r="E832" s="66">
        <v>3</v>
      </c>
      <c r="F832" s="66" t="s">
        <v>68</v>
      </c>
      <c r="G832" s="66" t="s">
        <v>683</v>
      </c>
      <c r="H832" s="68" t="s">
        <v>81</v>
      </c>
      <c r="I832" s="68" t="s">
        <v>356</v>
      </c>
      <c r="J832" s="66" t="s">
        <v>81</v>
      </c>
      <c r="K832" s="69">
        <v>45278</v>
      </c>
    </row>
    <row r="833" spans="1:11" ht="13.2" customHeight="1" x14ac:dyDescent="0.2">
      <c r="A833" s="65" t="str">
        <f>IF(AND(F833='Funding Chart'!$B$12,COUNTIF($C$1:C833,C833)=1),MAX($A$1:A832)+1,"")</f>
        <v/>
      </c>
      <c r="B833" s="66" t="s">
        <v>259</v>
      </c>
      <c r="C833" s="66" t="s">
        <v>476</v>
      </c>
      <c r="D833" s="66" t="s">
        <v>365</v>
      </c>
      <c r="E833" s="66">
        <v>3</v>
      </c>
      <c r="F833" s="66" t="s">
        <v>252</v>
      </c>
      <c r="G833" s="66" t="s">
        <v>251</v>
      </c>
      <c r="H833" s="68" t="s">
        <v>361</v>
      </c>
      <c r="I833" s="68" t="s">
        <v>362</v>
      </c>
      <c r="J833" s="66" t="s">
        <v>361</v>
      </c>
      <c r="K833" s="69">
        <v>4816</v>
      </c>
    </row>
    <row r="834" spans="1:11" ht="13.2" customHeight="1" x14ac:dyDescent="0.2">
      <c r="A834" s="65" t="str">
        <f>IF(AND(F834='Funding Chart'!$B$12,COUNTIF($C$1:C834,C834)=1),MAX($A$1:A833)+1,"")</f>
        <v/>
      </c>
      <c r="B834" s="66" t="s">
        <v>259</v>
      </c>
      <c r="C834" s="66" t="s">
        <v>476</v>
      </c>
      <c r="D834" s="66" t="s">
        <v>365</v>
      </c>
      <c r="E834" s="66">
        <v>3</v>
      </c>
      <c r="F834" s="66" t="s">
        <v>252</v>
      </c>
      <c r="G834" s="66" t="s">
        <v>251</v>
      </c>
      <c r="H834" s="68" t="s">
        <v>81</v>
      </c>
      <c r="I834" s="68" t="s">
        <v>356</v>
      </c>
      <c r="J834" s="66" t="s">
        <v>81</v>
      </c>
      <c r="K834" s="69">
        <v>80997</v>
      </c>
    </row>
    <row r="835" spans="1:11" ht="13.2" customHeight="1" x14ac:dyDescent="0.2">
      <c r="A835" s="65" t="str">
        <f>IF(AND(F835='Funding Chart'!$B$12,COUNTIF($C$1:C835,C835)=1),MAX($A$1:A834)+1,"")</f>
        <v/>
      </c>
      <c r="B835" s="66" t="s">
        <v>254</v>
      </c>
      <c r="C835" s="66" t="s">
        <v>477</v>
      </c>
      <c r="D835" s="66" t="s">
        <v>365</v>
      </c>
      <c r="E835" s="66">
        <v>3</v>
      </c>
      <c r="F835" s="66" t="s">
        <v>252</v>
      </c>
      <c r="G835" s="66" t="s">
        <v>251</v>
      </c>
      <c r="H835" s="68" t="s">
        <v>81</v>
      </c>
      <c r="I835" s="68" t="s">
        <v>356</v>
      </c>
      <c r="J835" s="66" t="s">
        <v>81</v>
      </c>
      <c r="K835" s="69">
        <v>81978</v>
      </c>
    </row>
    <row r="836" spans="1:11" ht="13.2" customHeight="1" x14ac:dyDescent="0.2">
      <c r="A836" s="65" t="str">
        <f>IF(AND(F836='Funding Chart'!$B$12,COUNTIF($C$1:C836,C836)=1),MAX($A$1:A835)+1,"")</f>
        <v/>
      </c>
      <c r="B836" s="66" t="s">
        <v>254</v>
      </c>
      <c r="C836" s="66" t="s">
        <v>477</v>
      </c>
      <c r="D836" s="66" t="s">
        <v>365</v>
      </c>
      <c r="E836" s="66">
        <v>3</v>
      </c>
      <c r="F836" s="66" t="s">
        <v>252</v>
      </c>
      <c r="G836" s="66" t="s">
        <v>251</v>
      </c>
      <c r="H836" s="68" t="s">
        <v>58</v>
      </c>
      <c r="I836" s="68" t="s">
        <v>358</v>
      </c>
      <c r="J836" s="66" t="s">
        <v>58</v>
      </c>
      <c r="K836" s="69">
        <v>4211</v>
      </c>
    </row>
    <row r="837" spans="1:11" ht="13.2" customHeight="1" x14ac:dyDescent="0.2">
      <c r="A837" s="65" t="str">
        <f>IF(AND(F837='Funding Chart'!$B$12,COUNTIF($C$1:C837,C837)=1),MAX($A$1:A836)+1,"")</f>
        <v/>
      </c>
      <c r="B837" s="66" t="s">
        <v>254</v>
      </c>
      <c r="C837" s="66" t="s">
        <v>477</v>
      </c>
      <c r="D837" s="66" t="s">
        <v>365</v>
      </c>
      <c r="E837" s="66">
        <v>3</v>
      </c>
      <c r="F837" s="66" t="s">
        <v>252</v>
      </c>
      <c r="G837" s="66" t="s">
        <v>251</v>
      </c>
      <c r="H837" s="68" t="s">
        <v>359</v>
      </c>
      <c r="I837" s="68" t="s">
        <v>362</v>
      </c>
      <c r="J837" s="66" t="s">
        <v>359</v>
      </c>
      <c r="K837" s="69">
        <v>23267</v>
      </c>
    </row>
    <row r="838" spans="1:11" ht="13.2" customHeight="1" x14ac:dyDescent="0.2">
      <c r="A838" s="65" t="str">
        <f>IF(AND(F838='Funding Chart'!$B$12,COUNTIF($C$1:C838,C838)=1),MAX($A$1:A837)+1,"")</f>
        <v/>
      </c>
      <c r="B838" s="66" t="s">
        <v>59</v>
      </c>
      <c r="C838" s="66" t="s">
        <v>478</v>
      </c>
      <c r="D838" s="66" t="s">
        <v>365</v>
      </c>
      <c r="E838" s="66">
        <v>3</v>
      </c>
      <c r="F838" s="66" t="s">
        <v>252</v>
      </c>
      <c r="G838" s="66" t="s">
        <v>251</v>
      </c>
      <c r="H838" s="68" t="s">
        <v>81</v>
      </c>
      <c r="I838" s="68" t="s">
        <v>356</v>
      </c>
      <c r="J838" s="66" t="s">
        <v>81</v>
      </c>
      <c r="K838" s="69">
        <v>86173</v>
      </c>
    </row>
    <row r="839" spans="1:11" ht="13.2" customHeight="1" x14ac:dyDescent="0.2">
      <c r="A839" s="65" t="str">
        <f>IF(AND(F839='Funding Chart'!$B$12,COUNTIF($C$1:C839,C839)=1),MAX($A$1:A838)+1,"")</f>
        <v/>
      </c>
      <c r="B839" s="66" t="s">
        <v>59</v>
      </c>
      <c r="C839" s="66" t="s">
        <v>478</v>
      </c>
      <c r="D839" s="66" t="s">
        <v>365</v>
      </c>
      <c r="E839" s="66">
        <v>3</v>
      </c>
      <c r="F839" s="66" t="s">
        <v>252</v>
      </c>
      <c r="G839" s="66" t="s">
        <v>251</v>
      </c>
      <c r="H839" s="68" t="s">
        <v>58</v>
      </c>
      <c r="I839" s="68" t="s">
        <v>358</v>
      </c>
      <c r="J839" s="66" t="s">
        <v>58</v>
      </c>
      <c r="K839" s="69">
        <v>7608</v>
      </c>
    </row>
    <row r="840" spans="1:11" ht="13.2" customHeight="1" x14ac:dyDescent="0.2">
      <c r="A840" s="65" t="str">
        <f>IF(AND(F840='Funding Chart'!$B$12,COUNTIF($C$1:C840,C840)=1),MAX($A$1:A839)+1,"")</f>
        <v/>
      </c>
      <c r="B840" s="66" t="s">
        <v>257</v>
      </c>
      <c r="C840" s="66" t="s">
        <v>480</v>
      </c>
      <c r="D840" s="66" t="s">
        <v>365</v>
      </c>
      <c r="E840" s="66">
        <v>3</v>
      </c>
      <c r="F840" s="66" t="s">
        <v>252</v>
      </c>
      <c r="G840" s="66" t="s">
        <v>251</v>
      </c>
      <c r="H840" s="68" t="s">
        <v>361</v>
      </c>
      <c r="I840" s="68" t="s">
        <v>362</v>
      </c>
      <c r="J840" s="66" t="s">
        <v>361</v>
      </c>
      <c r="K840" s="69">
        <v>63303</v>
      </c>
    </row>
    <row r="841" spans="1:11" ht="13.2" customHeight="1" x14ac:dyDescent="0.2">
      <c r="A841" s="65" t="str">
        <f>IF(AND(F841='Funding Chart'!$B$12,COUNTIF($C$1:C841,C841)=1),MAX($A$1:A840)+1,"")</f>
        <v/>
      </c>
      <c r="B841" s="66" t="s">
        <v>254</v>
      </c>
      <c r="C841" s="66" t="s">
        <v>481</v>
      </c>
      <c r="D841" s="66" t="s">
        <v>365</v>
      </c>
      <c r="E841" s="66">
        <v>3</v>
      </c>
      <c r="F841" s="66" t="s">
        <v>252</v>
      </c>
      <c r="G841" s="66" t="s">
        <v>251</v>
      </c>
      <c r="H841" s="68" t="s">
        <v>361</v>
      </c>
      <c r="I841" s="68" t="s">
        <v>362</v>
      </c>
      <c r="J841" s="66" t="s">
        <v>361</v>
      </c>
      <c r="K841" s="69">
        <v>785824</v>
      </c>
    </row>
    <row r="842" spans="1:11" ht="13.2" customHeight="1" x14ac:dyDescent="0.2">
      <c r="A842" s="65" t="str">
        <f>IF(AND(F842='Funding Chart'!$B$12,COUNTIF($C$1:C842,C842)=1),MAX($A$1:A841)+1,"")</f>
        <v/>
      </c>
      <c r="B842" s="66" t="s">
        <v>254</v>
      </c>
      <c r="C842" s="66" t="s">
        <v>481</v>
      </c>
      <c r="D842" s="66" t="s">
        <v>365</v>
      </c>
      <c r="E842" s="66">
        <v>3</v>
      </c>
      <c r="F842" s="66" t="s">
        <v>252</v>
      </c>
      <c r="G842" s="66" t="s">
        <v>251</v>
      </c>
      <c r="H842" s="68" t="s">
        <v>81</v>
      </c>
      <c r="I842" s="68" t="s">
        <v>356</v>
      </c>
      <c r="J842" s="66" t="s">
        <v>81</v>
      </c>
      <c r="K842" s="69">
        <v>1307756</v>
      </c>
    </row>
    <row r="843" spans="1:11" ht="13.2" customHeight="1" x14ac:dyDescent="0.2">
      <c r="A843" s="65" t="str">
        <f>IF(AND(F843='Funding Chart'!$B$12,COUNTIF($C$1:C843,C843)=1),MAX($A$1:A842)+1,"")</f>
        <v/>
      </c>
      <c r="B843" s="66" t="s">
        <v>254</v>
      </c>
      <c r="C843" s="66" t="s">
        <v>481</v>
      </c>
      <c r="D843" s="66" t="s">
        <v>365</v>
      </c>
      <c r="E843" s="66">
        <v>3</v>
      </c>
      <c r="F843" s="66" t="s">
        <v>252</v>
      </c>
      <c r="G843" s="66" t="s">
        <v>251</v>
      </c>
      <c r="H843" s="68" t="s">
        <v>58</v>
      </c>
      <c r="I843" s="68" t="s">
        <v>358</v>
      </c>
      <c r="J843" s="66" t="s">
        <v>58</v>
      </c>
      <c r="K843" s="69">
        <v>139855</v>
      </c>
    </row>
    <row r="844" spans="1:11" ht="11.4" x14ac:dyDescent="0.2">
      <c r="A844" s="65" t="str">
        <f>IF(AND(F844='Funding Chart'!$B$12,COUNTIF($C$1:C844,C844)=1),MAX($A$1:A843)+1,"")</f>
        <v/>
      </c>
      <c r="B844" s="66" t="s">
        <v>254</v>
      </c>
      <c r="C844" s="66" t="s">
        <v>481</v>
      </c>
      <c r="D844" s="66" t="s">
        <v>365</v>
      </c>
      <c r="E844" s="66">
        <v>3</v>
      </c>
      <c r="F844" s="66" t="s">
        <v>252</v>
      </c>
      <c r="G844" s="66" t="s">
        <v>251</v>
      </c>
      <c r="H844" s="68" t="s">
        <v>359</v>
      </c>
      <c r="I844" s="68" t="s">
        <v>362</v>
      </c>
      <c r="J844" s="66" t="s">
        <v>359</v>
      </c>
      <c r="K844" s="69">
        <v>642401</v>
      </c>
    </row>
    <row r="845" spans="1:11" ht="11.4" x14ac:dyDescent="0.2">
      <c r="A845" s="65" t="str">
        <f>IF(AND(F845='Funding Chart'!$B$12,COUNTIF($C$1:C845,C845)=1),MAX($A$1:A844)+1,"")</f>
        <v/>
      </c>
      <c r="B845" s="66" t="s">
        <v>254</v>
      </c>
      <c r="C845" s="66" t="s">
        <v>481</v>
      </c>
      <c r="D845" s="66" t="s">
        <v>365</v>
      </c>
      <c r="E845" s="66">
        <v>3</v>
      </c>
      <c r="F845" s="66" t="s">
        <v>252</v>
      </c>
      <c r="G845" s="66" t="s">
        <v>251</v>
      </c>
      <c r="H845" s="68" t="s">
        <v>360</v>
      </c>
      <c r="I845" s="68" t="s">
        <v>362</v>
      </c>
      <c r="J845" s="66" t="s">
        <v>360</v>
      </c>
      <c r="K845" s="69">
        <v>54428</v>
      </c>
    </row>
    <row r="846" spans="1:11" ht="13.2" customHeight="1" x14ac:dyDescent="0.2">
      <c r="A846" s="65" t="str">
        <f>IF(AND(F846='Funding Chart'!$B$12,COUNTIF($C$1:C846,C846)=1),MAX($A$1:A845)+1,"")</f>
        <v/>
      </c>
      <c r="B846" s="66" t="s">
        <v>254</v>
      </c>
      <c r="C846" s="66" t="s">
        <v>719</v>
      </c>
      <c r="D846" s="66" t="s">
        <v>365</v>
      </c>
      <c r="E846" s="66">
        <v>3</v>
      </c>
      <c r="F846" s="66" t="s">
        <v>252</v>
      </c>
      <c r="G846" s="66" t="s">
        <v>251</v>
      </c>
      <c r="H846" s="68" t="s">
        <v>359</v>
      </c>
      <c r="I846" s="68" t="s">
        <v>362</v>
      </c>
      <c r="J846" s="66" t="s">
        <v>359</v>
      </c>
      <c r="K846" s="69">
        <v>197773</v>
      </c>
    </row>
    <row r="847" spans="1:11" ht="13.2" customHeight="1" x14ac:dyDescent="0.2">
      <c r="A847" s="65" t="str">
        <f>IF(AND(F847='Funding Chart'!$B$12,COUNTIF($C$1:C847,C847)=1),MAX($A$1:A846)+1,"")</f>
        <v/>
      </c>
      <c r="B847" s="66" t="s">
        <v>254</v>
      </c>
      <c r="C847" s="66" t="s">
        <v>719</v>
      </c>
      <c r="D847" s="66" t="s">
        <v>365</v>
      </c>
      <c r="E847" s="66">
        <v>3</v>
      </c>
      <c r="F847" s="66" t="s">
        <v>252</v>
      </c>
      <c r="G847" s="66" t="s">
        <v>251</v>
      </c>
      <c r="H847" s="68" t="s">
        <v>58</v>
      </c>
      <c r="I847" s="68" t="s">
        <v>358</v>
      </c>
      <c r="J847" s="66" t="s">
        <v>58</v>
      </c>
      <c r="K847" s="69">
        <v>144525</v>
      </c>
    </row>
    <row r="848" spans="1:11" ht="13.2" customHeight="1" x14ac:dyDescent="0.2">
      <c r="A848" s="65" t="str">
        <f>IF(AND(F848='Funding Chart'!$B$12,COUNTIF($C$1:C848,C848)=1),MAX($A$1:A847)+1,"")</f>
        <v/>
      </c>
      <c r="B848" s="66" t="s">
        <v>254</v>
      </c>
      <c r="C848" s="66" t="s">
        <v>719</v>
      </c>
      <c r="D848" s="66" t="s">
        <v>365</v>
      </c>
      <c r="E848" s="66">
        <v>3</v>
      </c>
      <c r="F848" s="66" t="s">
        <v>252</v>
      </c>
      <c r="G848" s="66" t="s">
        <v>251</v>
      </c>
      <c r="H848" s="68" t="s">
        <v>81</v>
      </c>
      <c r="I848" s="68" t="s">
        <v>356</v>
      </c>
      <c r="J848" s="66" t="s">
        <v>81</v>
      </c>
      <c r="K848" s="69">
        <v>309626</v>
      </c>
    </row>
    <row r="849" spans="1:11" ht="13.2" customHeight="1" x14ac:dyDescent="0.2">
      <c r="A849" s="65" t="str">
        <f>IF(AND(F849='Funding Chart'!$B$12,COUNTIF($C$1:C849,C849)=1),MAX($A$1:A848)+1,"")</f>
        <v/>
      </c>
      <c r="B849" s="66" t="s">
        <v>254</v>
      </c>
      <c r="C849" s="66" t="s">
        <v>482</v>
      </c>
      <c r="D849" s="66" t="s">
        <v>365</v>
      </c>
      <c r="E849" s="66">
        <v>3</v>
      </c>
      <c r="F849" s="66" t="s">
        <v>252</v>
      </c>
      <c r="G849" s="66" t="s">
        <v>251</v>
      </c>
      <c r="H849" s="68" t="s">
        <v>81</v>
      </c>
      <c r="I849" s="68" t="s">
        <v>356</v>
      </c>
      <c r="J849" s="66" t="s">
        <v>81</v>
      </c>
      <c r="K849" s="69">
        <v>76428</v>
      </c>
    </row>
    <row r="850" spans="1:11" ht="13.2" customHeight="1" x14ac:dyDescent="0.2">
      <c r="A850" s="65" t="str">
        <f>IF(AND(F850='Funding Chart'!$B$12,COUNTIF($C$1:C850,C850)=1),MAX($A$1:A849)+1,"")</f>
        <v/>
      </c>
      <c r="B850" s="66" t="s">
        <v>254</v>
      </c>
      <c r="C850" s="66" t="s">
        <v>483</v>
      </c>
      <c r="D850" s="66" t="s">
        <v>365</v>
      </c>
      <c r="E850" s="66">
        <v>3</v>
      </c>
      <c r="F850" s="66" t="s">
        <v>252</v>
      </c>
      <c r="G850" s="66" t="s">
        <v>251</v>
      </c>
      <c r="H850" s="68" t="s">
        <v>81</v>
      </c>
      <c r="I850" s="68" t="s">
        <v>356</v>
      </c>
      <c r="J850" s="66" t="s">
        <v>81</v>
      </c>
      <c r="K850" s="69">
        <v>64176</v>
      </c>
    </row>
    <row r="851" spans="1:11" ht="13.2" customHeight="1" x14ac:dyDescent="0.2">
      <c r="A851" s="65" t="str">
        <f>IF(AND(F851='Funding Chart'!$B$12,COUNTIF($C$1:C851,C851)=1),MAX($A$1:A850)+1,"")</f>
        <v/>
      </c>
      <c r="B851" s="66" t="s">
        <v>254</v>
      </c>
      <c r="C851" s="66" t="s">
        <v>483</v>
      </c>
      <c r="D851" s="66" t="s">
        <v>365</v>
      </c>
      <c r="E851" s="66">
        <v>3</v>
      </c>
      <c r="F851" s="66" t="s">
        <v>252</v>
      </c>
      <c r="G851" s="66" t="s">
        <v>251</v>
      </c>
      <c r="H851" s="68" t="s">
        <v>58</v>
      </c>
      <c r="I851" s="68" t="s">
        <v>358</v>
      </c>
      <c r="J851" s="66" t="s">
        <v>58</v>
      </c>
      <c r="K851" s="69">
        <v>3163</v>
      </c>
    </row>
    <row r="852" spans="1:11" ht="13.2" customHeight="1" x14ac:dyDescent="0.2">
      <c r="A852" s="65" t="str">
        <f>IF(AND(F852='Funding Chart'!$B$12,COUNTIF($C$1:C852,C852)=1),MAX($A$1:A851)+1,"")</f>
        <v/>
      </c>
      <c r="B852" s="66" t="s">
        <v>254</v>
      </c>
      <c r="C852" s="66" t="s">
        <v>484</v>
      </c>
      <c r="D852" s="66" t="s">
        <v>365</v>
      </c>
      <c r="E852" s="66">
        <v>3</v>
      </c>
      <c r="F852" s="66" t="s">
        <v>252</v>
      </c>
      <c r="G852" s="66" t="s">
        <v>251</v>
      </c>
      <c r="H852" s="68" t="s">
        <v>81</v>
      </c>
      <c r="I852" s="68" t="s">
        <v>356</v>
      </c>
      <c r="J852" s="66" t="s">
        <v>81</v>
      </c>
      <c r="K852" s="69">
        <v>23575</v>
      </c>
    </row>
    <row r="853" spans="1:11" ht="11.4" x14ac:dyDescent="0.2">
      <c r="A853" s="65" t="str">
        <f>IF(AND(F853='Funding Chart'!$B$12,COUNTIF($C$1:C853,C853)=1),MAX($A$1:A852)+1,"")</f>
        <v/>
      </c>
      <c r="B853" s="66" t="s">
        <v>254</v>
      </c>
      <c r="C853" s="66" t="s">
        <v>485</v>
      </c>
      <c r="D853" s="66" t="s">
        <v>365</v>
      </c>
      <c r="E853" s="66">
        <v>3</v>
      </c>
      <c r="F853" s="66" t="s">
        <v>252</v>
      </c>
      <c r="G853" s="66" t="s">
        <v>251</v>
      </c>
      <c r="H853" s="68" t="s">
        <v>58</v>
      </c>
      <c r="I853" s="68" t="s">
        <v>358</v>
      </c>
      <c r="J853" s="66" t="s">
        <v>58</v>
      </c>
      <c r="K853" s="69">
        <v>101983</v>
      </c>
    </row>
    <row r="854" spans="1:11" ht="11.4" x14ac:dyDescent="0.2">
      <c r="A854" s="65" t="str">
        <f>IF(AND(F854='Funding Chart'!$B$12,COUNTIF($C$1:C854,C854)=1),MAX($A$1:A853)+1,"")</f>
        <v/>
      </c>
      <c r="B854" s="66" t="s">
        <v>254</v>
      </c>
      <c r="C854" s="66" t="s">
        <v>485</v>
      </c>
      <c r="D854" s="66" t="s">
        <v>365</v>
      </c>
      <c r="E854" s="66">
        <v>3</v>
      </c>
      <c r="F854" s="66" t="s">
        <v>252</v>
      </c>
      <c r="G854" s="66" t="s">
        <v>251</v>
      </c>
      <c r="H854" s="68" t="s">
        <v>359</v>
      </c>
      <c r="I854" s="68" t="s">
        <v>362</v>
      </c>
      <c r="J854" s="66" t="s">
        <v>359</v>
      </c>
      <c r="K854" s="69">
        <v>233555</v>
      </c>
    </row>
    <row r="855" spans="1:11" ht="11.4" x14ac:dyDescent="0.2">
      <c r="A855" s="65" t="str">
        <f>IF(AND(F855='Funding Chart'!$B$12,COUNTIF($C$1:C855,C855)=1),MAX($A$1:A854)+1,"")</f>
        <v/>
      </c>
      <c r="B855" s="66" t="s">
        <v>254</v>
      </c>
      <c r="C855" s="66" t="s">
        <v>485</v>
      </c>
      <c r="D855" s="66" t="s">
        <v>365</v>
      </c>
      <c r="E855" s="66">
        <v>3</v>
      </c>
      <c r="F855" s="66" t="s">
        <v>252</v>
      </c>
      <c r="G855" s="66" t="s">
        <v>251</v>
      </c>
      <c r="H855" s="68" t="s">
        <v>360</v>
      </c>
      <c r="I855" s="68" t="s">
        <v>362</v>
      </c>
      <c r="J855" s="66" t="s">
        <v>360</v>
      </c>
      <c r="K855" s="69">
        <v>25536</v>
      </c>
    </row>
    <row r="856" spans="1:11" ht="11.4" x14ac:dyDescent="0.2">
      <c r="A856" s="65" t="str">
        <f>IF(AND(F856='Funding Chart'!$B$12,COUNTIF($C$1:C856,C856)=1),MAX($A$1:A855)+1,"")</f>
        <v/>
      </c>
      <c r="B856" s="66" t="s">
        <v>254</v>
      </c>
      <c r="C856" s="66" t="s">
        <v>487</v>
      </c>
      <c r="D856" s="66" t="s">
        <v>365</v>
      </c>
      <c r="E856" s="66">
        <v>3</v>
      </c>
      <c r="F856" s="66" t="s">
        <v>252</v>
      </c>
      <c r="G856" s="66" t="s">
        <v>251</v>
      </c>
      <c r="H856" s="68" t="s">
        <v>81</v>
      </c>
      <c r="I856" s="68" t="s">
        <v>356</v>
      </c>
      <c r="J856" s="66" t="s">
        <v>81</v>
      </c>
      <c r="K856" s="69">
        <v>826183</v>
      </c>
    </row>
    <row r="857" spans="1:11" ht="11.4" x14ac:dyDescent="0.2">
      <c r="A857" s="65" t="str">
        <f>IF(AND(F857='Funding Chart'!$B$12,COUNTIF($C$1:C857,C857)=1),MAX($A$1:A856)+1,"")</f>
        <v/>
      </c>
      <c r="B857" s="66" t="s">
        <v>254</v>
      </c>
      <c r="C857" s="66" t="s">
        <v>487</v>
      </c>
      <c r="D857" s="66" t="s">
        <v>365</v>
      </c>
      <c r="E857" s="66">
        <v>3</v>
      </c>
      <c r="F857" s="66" t="s">
        <v>252</v>
      </c>
      <c r="G857" s="66" t="s">
        <v>251</v>
      </c>
      <c r="H857" s="68" t="s">
        <v>58</v>
      </c>
      <c r="I857" s="68" t="s">
        <v>358</v>
      </c>
      <c r="J857" s="66" t="s">
        <v>58</v>
      </c>
      <c r="K857" s="69">
        <v>120702</v>
      </c>
    </row>
    <row r="858" spans="1:11" ht="11.4" x14ac:dyDescent="0.2">
      <c r="A858" s="65" t="str">
        <f>IF(AND(F858='Funding Chart'!$B$12,COUNTIF($C$1:C858,C858)=1),MAX($A$1:A857)+1,"")</f>
        <v/>
      </c>
      <c r="B858" s="66" t="s">
        <v>254</v>
      </c>
      <c r="C858" s="66" t="s">
        <v>487</v>
      </c>
      <c r="D858" s="66" t="s">
        <v>365</v>
      </c>
      <c r="E858" s="66">
        <v>3</v>
      </c>
      <c r="F858" s="66" t="s">
        <v>252</v>
      </c>
      <c r="G858" s="66" t="s">
        <v>251</v>
      </c>
      <c r="H858" s="68" t="s">
        <v>359</v>
      </c>
      <c r="I858" s="68" t="s">
        <v>362</v>
      </c>
      <c r="J858" s="66" t="s">
        <v>359</v>
      </c>
      <c r="K858" s="69">
        <v>337011</v>
      </c>
    </row>
    <row r="859" spans="1:11" ht="13.2" customHeight="1" x14ac:dyDescent="0.2">
      <c r="A859" s="65" t="str">
        <f>IF(AND(F859='Funding Chart'!$B$12,COUNTIF($C$1:C859,C859)=1),MAX($A$1:A858)+1,"")</f>
        <v/>
      </c>
      <c r="B859" s="66" t="s">
        <v>254</v>
      </c>
      <c r="C859" s="66" t="s">
        <v>487</v>
      </c>
      <c r="D859" s="66" t="s">
        <v>365</v>
      </c>
      <c r="E859" s="66">
        <v>3</v>
      </c>
      <c r="F859" s="66" t="s">
        <v>252</v>
      </c>
      <c r="G859" s="66" t="s">
        <v>251</v>
      </c>
      <c r="H859" s="68" t="s">
        <v>360</v>
      </c>
      <c r="I859" s="68" t="s">
        <v>362</v>
      </c>
      <c r="J859" s="66" t="s">
        <v>360</v>
      </c>
      <c r="K859" s="69">
        <v>4524</v>
      </c>
    </row>
    <row r="860" spans="1:11" ht="13.2" customHeight="1" x14ac:dyDescent="0.2">
      <c r="A860" s="65" t="str">
        <f>IF(AND(F860='Funding Chart'!$B$12,COUNTIF($C$1:C860,C860)=1),MAX($A$1:A859)+1,"")</f>
        <v/>
      </c>
      <c r="B860" s="66" t="s">
        <v>254</v>
      </c>
      <c r="C860" s="66" t="s">
        <v>488</v>
      </c>
      <c r="D860" s="66" t="s">
        <v>365</v>
      </c>
      <c r="E860" s="66">
        <v>3</v>
      </c>
      <c r="F860" s="66" t="s">
        <v>252</v>
      </c>
      <c r="G860" s="66" t="s">
        <v>251</v>
      </c>
      <c r="H860" s="68" t="s">
        <v>81</v>
      </c>
      <c r="I860" s="68" t="s">
        <v>356</v>
      </c>
      <c r="J860" s="66" t="s">
        <v>81</v>
      </c>
      <c r="K860" s="69">
        <v>1994706</v>
      </c>
    </row>
    <row r="861" spans="1:11" ht="13.2" customHeight="1" x14ac:dyDescent="0.2">
      <c r="A861" s="65" t="str">
        <f>IF(AND(F861='Funding Chart'!$B$12,COUNTIF($C$1:C861,C861)=1),MAX($A$1:A860)+1,"")</f>
        <v/>
      </c>
      <c r="B861" s="66" t="s">
        <v>254</v>
      </c>
      <c r="C861" s="66" t="s">
        <v>488</v>
      </c>
      <c r="D861" s="66" t="s">
        <v>365</v>
      </c>
      <c r="E861" s="66">
        <v>3</v>
      </c>
      <c r="F861" s="66" t="s">
        <v>252</v>
      </c>
      <c r="G861" s="66" t="s">
        <v>251</v>
      </c>
      <c r="H861" s="68" t="s">
        <v>58</v>
      </c>
      <c r="I861" s="68" t="s">
        <v>358</v>
      </c>
      <c r="J861" s="66" t="s">
        <v>58</v>
      </c>
      <c r="K861" s="69">
        <v>67858</v>
      </c>
    </row>
    <row r="862" spans="1:11" ht="13.2" customHeight="1" x14ac:dyDescent="0.2">
      <c r="A862" s="65" t="str">
        <f>IF(AND(F862='Funding Chart'!$B$12,COUNTIF($C$1:C862,C862)=1),MAX($A$1:A861)+1,"")</f>
        <v/>
      </c>
      <c r="B862" s="66" t="s">
        <v>254</v>
      </c>
      <c r="C862" s="66" t="s">
        <v>488</v>
      </c>
      <c r="D862" s="66" t="s">
        <v>365</v>
      </c>
      <c r="E862" s="66">
        <v>3</v>
      </c>
      <c r="F862" s="66" t="s">
        <v>252</v>
      </c>
      <c r="G862" s="66" t="s">
        <v>251</v>
      </c>
      <c r="H862" s="68" t="s">
        <v>359</v>
      </c>
      <c r="I862" s="68" t="s">
        <v>362</v>
      </c>
      <c r="J862" s="66" t="s">
        <v>359</v>
      </c>
      <c r="K862" s="69">
        <v>266324</v>
      </c>
    </row>
    <row r="863" spans="1:11" ht="13.2" customHeight="1" x14ac:dyDescent="0.2">
      <c r="A863" s="65" t="str">
        <f>IF(AND(F863='Funding Chart'!$B$12,COUNTIF($C$1:C863,C863)=1),MAX($A$1:A862)+1,"")</f>
        <v/>
      </c>
      <c r="B863" s="66" t="s">
        <v>59</v>
      </c>
      <c r="C863" s="66" t="s">
        <v>489</v>
      </c>
      <c r="D863" s="66" t="s">
        <v>365</v>
      </c>
      <c r="E863" s="66">
        <v>3</v>
      </c>
      <c r="F863" s="66" t="s">
        <v>252</v>
      </c>
      <c r="G863" s="66" t="s">
        <v>251</v>
      </c>
      <c r="H863" s="68" t="s">
        <v>81</v>
      </c>
      <c r="I863" s="68" t="s">
        <v>356</v>
      </c>
      <c r="J863" s="66" t="s">
        <v>81</v>
      </c>
      <c r="K863" s="69">
        <v>142989</v>
      </c>
    </row>
    <row r="864" spans="1:11" ht="13.2" customHeight="1" x14ac:dyDescent="0.2">
      <c r="A864" s="65" t="str">
        <f>IF(AND(F864='Funding Chart'!$B$12,COUNTIF($C$1:C864,C864)=1),MAX($A$1:A863)+1,"")</f>
        <v/>
      </c>
      <c r="B864" s="66" t="s">
        <v>59</v>
      </c>
      <c r="C864" s="66" t="s">
        <v>489</v>
      </c>
      <c r="D864" s="66" t="s">
        <v>365</v>
      </c>
      <c r="E864" s="66">
        <v>3</v>
      </c>
      <c r="F864" s="66" t="s">
        <v>252</v>
      </c>
      <c r="G864" s="66" t="s">
        <v>251</v>
      </c>
      <c r="H864" s="68" t="s">
        <v>58</v>
      </c>
      <c r="I864" s="68" t="s">
        <v>358</v>
      </c>
      <c r="J864" s="66" t="s">
        <v>58</v>
      </c>
      <c r="K864" s="69">
        <v>9130</v>
      </c>
    </row>
    <row r="865" spans="1:11" ht="11.4" x14ac:dyDescent="0.2">
      <c r="A865" s="65" t="str">
        <f>IF(AND(F865='Funding Chart'!$B$12,COUNTIF($C$1:C865,C865)=1),MAX($A$1:A864)+1,"")</f>
        <v/>
      </c>
      <c r="B865" s="66" t="s">
        <v>59</v>
      </c>
      <c r="C865" s="66" t="s">
        <v>489</v>
      </c>
      <c r="D865" s="66" t="s">
        <v>365</v>
      </c>
      <c r="E865" s="66">
        <v>3</v>
      </c>
      <c r="F865" s="66" t="s">
        <v>252</v>
      </c>
      <c r="G865" s="66" t="s">
        <v>251</v>
      </c>
      <c r="H865" s="68" t="s">
        <v>359</v>
      </c>
      <c r="I865" s="68" t="s">
        <v>362</v>
      </c>
      <c r="J865" s="66" t="s">
        <v>359</v>
      </c>
      <c r="K865" s="69">
        <v>24387</v>
      </c>
    </row>
    <row r="866" spans="1:11" ht="11.4" x14ac:dyDescent="0.2">
      <c r="A866" s="65" t="str">
        <f>IF(AND(F866='Funding Chart'!$B$12,COUNTIF($C$1:C866,C866)=1),MAX($A$1:A865)+1,"")</f>
        <v/>
      </c>
      <c r="B866" s="66" t="s">
        <v>247</v>
      </c>
      <c r="C866" s="66" t="s">
        <v>490</v>
      </c>
      <c r="D866" s="66" t="s">
        <v>365</v>
      </c>
      <c r="E866" s="66">
        <v>3</v>
      </c>
      <c r="F866" s="66" t="s">
        <v>247</v>
      </c>
      <c r="G866" s="66" t="s">
        <v>684</v>
      </c>
      <c r="H866" s="68" t="s">
        <v>81</v>
      </c>
      <c r="I866" s="68" t="s">
        <v>356</v>
      </c>
      <c r="J866" s="66" t="s">
        <v>81</v>
      </c>
      <c r="K866" s="69">
        <v>95144</v>
      </c>
    </row>
    <row r="867" spans="1:11" ht="11.4" x14ac:dyDescent="0.2">
      <c r="A867" s="65" t="str">
        <f>IF(AND(F867='Funding Chart'!$B$12,COUNTIF($C$1:C867,C867)=1),MAX($A$1:A866)+1,"")</f>
        <v/>
      </c>
      <c r="B867" s="66" t="s">
        <v>247</v>
      </c>
      <c r="C867" s="66" t="s">
        <v>490</v>
      </c>
      <c r="D867" s="66" t="s">
        <v>365</v>
      </c>
      <c r="E867" s="66">
        <v>3</v>
      </c>
      <c r="F867" s="66" t="s">
        <v>247</v>
      </c>
      <c r="G867" s="66" t="s">
        <v>684</v>
      </c>
      <c r="H867" s="68" t="s">
        <v>58</v>
      </c>
      <c r="I867" s="68" t="s">
        <v>358</v>
      </c>
      <c r="J867" s="66" t="s">
        <v>58</v>
      </c>
      <c r="K867" s="69">
        <v>7321</v>
      </c>
    </row>
    <row r="868" spans="1:11" ht="11.4" x14ac:dyDescent="0.2">
      <c r="A868" s="65" t="str">
        <f>IF(AND(F868='Funding Chart'!$B$12,COUNTIF($C$1:C868,C868)=1),MAX($A$1:A867)+1,"")</f>
        <v/>
      </c>
      <c r="B868" s="66" t="s">
        <v>247</v>
      </c>
      <c r="C868" s="66" t="s">
        <v>491</v>
      </c>
      <c r="D868" s="66" t="s">
        <v>365</v>
      </c>
      <c r="E868" s="66">
        <v>3</v>
      </c>
      <c r="F868" s="66" t="s">
        <v>247</v>
      </c>
      <c r="G868" s="66" t="s">
        <v>684</v>
      </c>
      <c r="H868" s="68" t="s">
        <v>81</v>
      </c>
      <c r="I868" s="68" t="s">
        <v>356</v>
      </c>
      <c r="J868" s="66" t="s">
        <v>81</v>
      </c>
      <c r="K868" s="69">
        <v>529161</v>
      </c>
    </row>
    <row r="869" spans="1:11" ht="13.2" customHeight="1" x14ac:dyDescent="0.2">
      <c r="A869" s="65" t="str">
        <f>IF(AND(F869='Funding Chart'!$B$12,COUNTIF($C$1:C869,C869)=1),MAX($A$1:A868)+1,"")</f>
        <v/>
      </c>
      <c r="B869" s="66" t="s">
        <v>247</v>
      </c>
      <c r="C869" s="66" t="s">
        <v>491</v>
      </c>
      <c r="D869" s="66" t="s">
        <v>365</v>
      </c>
      <c r="E869" s="66">
        <v>3</v>
      </c>
      <c r="F869" s="66" t="s">
        <v>247</v>
      </c>
      <c r="G869" s="66" t="s">
        <v>684</v>
      </c>
      <c r="H869" s="68" t="s">
        <v>58</v>
      </c>
      <c r="I869" s="68" t="s">
        <v>358</v>
      </c>
      <c r="J869" s="66" t="s">
        <v>58</v>
      </c>
      <c r="K869" s="69">
        <v>7504</v>
      </c>
    </row>
    <row r="870" spans="1:11" ht="13.2" customHeight="1" x14ac:dyDescent="0.2">
      <c r="A870" s="65" t="str">
        <f>IF(AND(F870='Funding Chart'!$B$12,COUNTIF($C$1:C870,C870)=1),MAX($A$1:A869)+1,"")</f>
        <v/>
      </c>
      <c r="B870" s="66" t="s">
        <v>247</v>
      </c>
      <c r="C870" s="66" t="s">
        <v>491</v>
      </c>
      <c r="D870" s="66" t="s">
        <v>365</v>
      </c>
      <c r="E870" s="66">
        <v>3</v>
      </c>
      <c r="F870" s="66" t="s">
        <v>247</v>
      </c>
      <c r="G870" s="66" t="s">
        <v>684</v>
      </c>
      <c r="H870" s="68" t="s">
        <v>359</v>
      </c>
      <c r="I870" s="68" t="s">
        <v>362</v>
      </c>
      <c r="J870" s="66" t="s">
        <v>359</v>
      </c>
      <c r="K870" s="69">
        <v>77521</v>
      </c>
    </row>
    <row r="871" spans="1:11" ht="13.2" customHeight="1" x14ac:dyDescent="0.2">
      <c r="A871" s="65" t="str">
        <f>IF(AND(F871='Funding Chart'!$B$12,COUNTIF($C$1:C871,C871)=1),MAX($A$1:A870)+1,"")</f>
        <v/>
      </c>
      <c r="B871" s="66" t="s">
        <v>193</v>
      </c>
      <c r="C871" s="66" t="s">
        <v>492</v>
      </c>
      <c r="D871" s="66" t="s">
        <v>365</v>
      </c>
      <c r="E871" s="66">
        <v>3</v>
      </c>
      <c r="F871" s="66" t="s">
        <v>241</v>
      </c>
      <c r="G871" s="66" t="s">
        <v>685</v>
      </c>
      <c r="H871" s="68" t="s">
        <v>81</v>
      </c>
      <c r="I871" s="68" t="s">
        <v>356</v>
      </c>
      <c r="J871" s="66" t="s">
        <v>81</v>
      </c>
      <c r="K871" s="69">
        <v>39017</v>
      </c>
    </row>
    <row r="872" spans="1:11" ht="13.2" customHeight="1" x14ac:dyDescent="0.2">
      <c r="A872" s="65" t="str">
        <f>IF(AND(F872='Funding Chart'!$B$12,COUNTIF($C$1:C872,C872)=1),MAX($A$1:A871)+1,"")</f>
        <v/>
      </c>
      <c r="B872" s="66" t="s">
        <v>193</v>
      </c>
      <c r="C872" s="66" t="s">
        <v>492</v>
      </c>
      <c r="D872" s="66" t="s">
        <v>365</v>
      </c>
      <c r="E872" s="66">
        <v>3</v>
      </c>
      <c r="F872" s="66" t="s">
        <v>241</v>
      </c>
      <c r="G872" s="66" t="s">
        <v>685</v>
      </c>
      <c r="H872" s="68" t="s">
        <v>58</v>
      </c>
      <c r="I872" s="68" t="s">
        <v>358</v>
      </c>
      <c r="J872" s="66" t="s">
        <v>58</v>
      </c>
      <c r="K872" s="69">
        <v>7360</v>
      </c>
    </row>
    <row r="873" spans="1:11" ht="13.2" customHeight="1" x14ac:dyDescent="0.2">
      <c r="A873" s="65" t="str">
        <f>IF(AND(F873='Funding Chart'!$B$12,COUNTIF($C$1:C873,C873)=1),MAX($A$1:A872)+1,"")</f>
        <v/>
      </c>
      <c r="B873" s="66" t="s">
        <v>85</v>
      </c>
      <c r="C873" s="66" t="s">
        <v>493</v>
      </c>
      <c r="D873" s="66" t="s">
        <v>365</v>
      </c>
      <c r="E873" s="66">
        <v>3</v>
      </c>
      <c r="F873" s="66" t="s">
        <v>241</v>
      </c>
      <c r="G873" s="66" t="s">
        <v>685</v>
      </c>
      <c r="H873" s="68" t="s">
        <v>81</v>
      </c>
      <c r="I873" s="68" t="s">
        <v>356</v>
      </c>
      <c r="J873" s="66" t="s">
        <v>81</v>
      </c>
      <c r="K873" s="69">
        <v>16181</v>
      </c>
    </row>
    <row r="874" spans="1:11" ht="13.2" customHeight="1" x14ac:dyDescent="0.2">
      <c r="A874" s="65" t="str">
        <f>IF(AND(F874='Funding Chart'!$B$12,COUNTIF($C$1:C874,C874)=1),MAX($A$1:A873)+1,"")</f>
        <v/>
      </c>
      <c r="B874" s="66" t="s">
        <v>85</v>
      </c>
      <c r="C874" s="66" t="s">
        <v>493</v>
      </c>
      <c r="D874" s="66" t="s">
        <v>365</v>
      </c>
      <c r="E874" s="66">
        <v>3</v>
      </c>
      <c r="F874" s="66" t="s">
        <v>241</v>
      </c>
      <c r="G874" s="66" t="s">
        <v>685</v>
      </c>
      <c r="H874" s="68" t="s">
        <v>58</v>
      </c>
      <c r="I874" s="68" t="s">
        <v>358</v>
      </c>
      <c r="J874" s="66" t="s">
        <v>58</v>
      </c>
      <c r="K874" s="69">
        <v>1588</v>
      </c>
    </row>
    <row r="875" spans="1:11" ht="13.2" customHeight="1" x14ac:dyDescent="0.2">
      <c r="A875" s="65" t="str">
        <f>IF(AND(F875='Funding Chart'!$B$12,COUNTIF($C$1:C875,C875)=1),MAX($A$1:A874)+1,"")</f>
        <v/>
      </c>
      <c r="B875" s="66" t="s">
        <v>193</v>
      </c>
      <c r="C875" s="66" t="s">
        <v>494</v>
      </c>
      <c r="D875" s="66" t="s">
        <v>365</v>
      </c>
      <c r="E875" s="66">
        <v>3</v>
      </c>
      <c r="F875" s="66" t="s">
        <v>241</v>
      </c>
      <c r="G875" s="66" t="s">
        <v>685</v>
      </c>
      <c r="H875" s="68" t="s">
        <v>361</v>
      </c>
      <c r="I875" s="68" t="s">
        <v>362</v>
      </c>
      <c r="J875" s="66" t="s">
        <v>361</v>
      </c>
      <c r="K875" s="69">
        <v>29590</v>
      </c>
    </row>
    <row r="876" spans="1:11" ht="13.2" customHeight="1" x14ac:dyDescent="0.2">
      <c r="A876" s="65" t="str">
        <f>IF(AND(F876='Funding Chart'!$B$12,COUNTIF($C$1:C876,C876)=1),MAX($A$1:A875)+1,"")</f>
        <v/>
      </c>
      <c r="B876" s="66" t="s">
        <v>193</v>
      </c>
      <c r="C876" s="66" t="s">
        <v>494</v>
      </c>
      <c r="D876" s="66" t="s">
        <v>365</v>
      </c>
      <c r="E876" s="66">
        <v>3</v>
      </c>
      <c r="F876" s="66" t="s">
        <v>241</v>
      </c>
      <c r="G876" s="66" t="s">
        <v>685</v>
      </c>
      <c r="H876" s="68" t="s">
        <v>81</v>
      </c>
      <c r="I876" s="68" t="s">
        <v>356</v>
      </c>
      <c r="J876" s="66" t="s">
        <v>81</v>
      </c>
      <c r="K876" s="69">
        <v>594365</v>
      </c>
    </row>
    <row r="877" spans="1:11" ht="13.2" customHeight="1" x14ac:dyDescent="0.2">
      <c r="A877" s="65" t="str">
        <f>IF(AND(F877='Funding Chart'!$B$12,COUNTIF($C$1:C877,C877)=1),MAX($A$1:A876)+1,"")</f>
        <v/>
      </c>
      <c r="B877" s="66" t="s">
        <v>193</v>
      </c>
      <c r="C877" s="66" t="s">
        <v>494</v>
      </c>
      <c r="D877" s="66" t="s">
        <v>365</v>
      </c>
      <c r="E877" s="66">
        <v>3</v>
      </c>
      <c r="F877" s="66" t="s">
        <v>241</v>
      </c>
      <c r="G877" s="66" t="s">
        <v>685</v>
      </c>
      <c r="H877" s="68" t="s">
        <v>58</v>
      </c>
      <c r="I877" s="68" t="s">
        <v>358</v>
      </c>
      <c r="J877" s="66" t="s">
        <v>58</v>
      </c>
      <c r="K877" s="69">
        <v>18928</v>
      </c>
    </row>
    <row r="878" spans="1:11" ht="13.2" customHeight="1" x14ac:dyDescent="0.2">
      <c r="A878" s="65" t="str">
        <f>IF(AND(F878='Funding Chart'!$B$12,COUNTIF($C$1:C878,C878)=1),MAX($A$1:A877)+1,"")</f>
        <v/>
      </c>
      <c r="B878" s="66" t="s">
        <v>85</v>
      </c>
      <c r="C878" s="66" t="s">
        <v>495</v>
      </c>
      <c r="D878" s="66" t="s">
        <v>365</v>
      </c>
      <c r="E878" s="66">
        <v>3</v>
      </c>
      <c r="F878" s="66" t="s">
        <v>241</v>
      </c>
      <c r="G878" s="66" t="s">
        <v>685</v>
      </c>
      <c r="H878" s="68" t="s">
        <v>58</v>
      </c>
      <c r="I878" s="68" t="s">
        <v>358</v>
      </c>
      <c r="J878" s="66" t="s">
        <v>58</v>
      </c>
      <c r="K878" s="69">
        <v>1014</v>
      </c>
    </row>
    <row r="879" spans="1:11" ht="13.2" customHeight="1" x14ac:dyDescent="0.2">
      <c r="A879" s="65" t="str">
        <f>IF(AND(F879='Funding Chart'!$B$12,COUNTIF($C$1:C879,C879)=1),MAX($A$1:A878)+1,"")</f>
        <v/>
      </c>
      <c r="B879" s="66" t="s">
        <v>237</v>
      </c>
      <c r="C879" s="66" t="s">
        <v>496</v>
      </c>
      <c r="D879" s="66" t="s">
        <v>365</v>
      </c>
      <c r="E879" s="66">
        <v>3</v>
      </c>
      <c r="F879" s="66" t="s">
        <v>237</v>
      </c>
      <c r="G879" s="66" t="s">
        <v>686</v>
      </c>
      <c r="H879" s="68" t="s">
        <v>81</v>
      </c>
      <c r="I879" s="68" t="s">
        <v>356</v>
      </c>
      <c r="J879" s="66" t="s">
        <v>81</v>
      </c>
      <c r="K879" s="69">
        <v>12324</v>
      </c>
    </row>
    <row r="880" spans="1:11" ht="13.2" customHeight="1" x14ac:dyDescent="0.2">
      <c r="A880" s="65" t="str">
        <f>IF(AND(F880='Funding Chart'!$B$12,COUNTIF($C$1:C880,C880)=1),MAX($A$1:A879)+1,"")</f>
        <v/>
      </c>
      <c r="B880" s="66" t="s">
        <v>237</v>
      </c>
      <c r="C880" s="66" t="s">
        <v>497</v>
      </c>
      <c r="D880" s="66" t="s">
        <v>365</v>
      </c>
      <c r="E880" s="66">
        <v>3</v>
      </c>
      <c r="F880" s="66" t="s">
        <v>237</v>
      </c>
      <c r="G880" s="66" t="s">
        <v>686</v>
      </c>
      <c r="H880" s="68" t="s">
        <v>81</v>
      </c>
      <c r="I880" s="68" t="s">
        <v>356</v>
      </c>
      <c r="J880" s="66" t="s">
        <v>81</v>
      </c>
      <c r="K880" s="69">
        <v>58202</v>
      </c>
    </row>
    <row r="881" spans="1:11" ht="13.2" customHeight="1" x14ac:dyDescent="0.2">
      <c r="A881" s="65" t="str">
        <f>IF(AND(F881='Funding Chart'!$B$12,COUNTIF($C$1:C881,C881)=1),MAX($A$1:A880)+1,"")</f>
        <v/>
      </c>
      <c r="B881" s="66" t="s">
        <v>237</v>
      </c>
      <c r="C881" s="66" t="s">
        <v>497</v>
      </c>
      <c r="D881" s="66" t="s">
        <v>365</v>
      </c>
      <c r="E881" s="66">
        <v>3</v>
      </c>
      <c r="F881" s="66" t="s">
        <v>237</v>
      </c>
      <c r="G881" s="66" t="s">
        <v>686</v>
      </c>
      <c r="H881" s="68" t="s">
        <v>359</v>
      </c>
      <c r="I881" s="68" t="s">
        <v>362</v>
      </c>
      <c r="J881" s="66" t="s">
        <v>359</v>
      </c>
      <c r="K881" s="69">
        <v>11985</v>
      </c>
    </row>
    <row r="882" spans="1:11" ht="13.2" customHeight="1" x14ac:dyDescent="0.2">
      <c r="A882" s="65" t="str">
        <f>IF(AND(F882='Funding Chart'!$B$12,COUNTIF($C$1:C882,C882)=1),MAX($A$1:A881)+1,"")</f>
        <v/>
      </c>
      <c r="B882" s="66" t="s">
        <v>237</v>
      </c>
      <c r="C882" s="66" t="s">
        <v>498</v>
      </c>
      <c r="D882" s="66" t="s">
        <v>365</v>
      </c>
      <c r="E882" s="66">
        <v>3</v>
      </c>
      <c r="F882" s="66" t="s">
        <v>237</v>
      </c>
      <c r="G882" s="66" t="s">
        <v>686</v>
      </c>
      <c r="H882" s="68" t="s">
        <v>81</v>
      </c>
      <c r="I882" s="68" t="s">
        <v>356</v>
      </c>
      <c r="J882" s="66" t="s">
        <v>81</v>
      </c>
      <c r="K882" s="69">
        <v>1409965</v>
      </c>
    </row>
    <row r="883" spans="1:11" ht="13.2" customHeight="1" x14ac:dyDescent="0.2">
      <c r="A883" s="65" t="str">
        <f>IF(AND(F883='Funding Chart'!$B$12,COUNTIF($C$1:C883,C883)=1),MAX($A$1:A882)+1,"")</f>
        <v/>
      </c>
      <c r="B883" s="66" t="s">
        <v>237</v>
      </c>
      <c r="C883" s="66" t="s">
        <v>498</v>
      </c>
      <c r="D883" s="66" t="s">
        <v>365</v>
      </c>
      <c r="E883" s="66">
        <v>3</v>
      </c>
      <c r="F883" s="66" t="s">
        <v>237</v>
      </c>
      <c r="G883" s="66" t="s">
        <v>686</v>
      </c>
      <c r="H883" s="68" t="s">
        <v>58</v>
      </c>
      <c r="I883" s="68" t="s">
        <v>358</v>
      </c>
      <c r="J883" s="66" t="s">
        <v>58</v>
      </c>
      <c r="K883" s="69">
        <v>66637</v>
      </c>
    </row>
    <row r="884" spans="1:11" ht="13.2" customHeight="1" x14ac:dyDescent="0.2">
      <c r="A884" s="65" t="str">
        <f>IF(AND(F884='Funding Chart'!$B$12,COUNTIF($C$1:C884,C884)=1),MAX($A$1:A883)+1,"")</f>
        <v/>
      </c>
      <c r="B884" s="66" t="s">
        <v>237</v>
      </c>
      <c r="C884" s="66" t="s">
        <v>498</v>
      </c>
      <c r="D884" s="66" t="s">
        <v>365</v>
      </c>
      <c r="E884" s="66">
        <v>3</v>
      </c>
      <c r="F884" s="66" t="s">
        <v>237</v>
      </c>
      <c r="G884" s="66" t="s">
        <v>686</v>
      </c>
      <c r="H884" s="68" t="s">
        <v>359</v>
      </c>
      <c r="I884" s="68" t="s">
        <v>362</v>
      </c>
      <c r="J884" s="66" t="s">
        <v>359</v>
      </c>
      <c r="K884" s="69">
        <v>330963</v>
      </c>
    </row>
    <row r="885" spans="1:11" ht="13.2" customHeight="1" x14ac:dyDescent="0.2">
      <c r="A885" s="65" t="str">
        <f>IF(AND(F885='Funding Chart'!$B$12,COUNTIF($C$1:C885,C885)=1),MAX($A$1:A884)+1,"")</f>
        <v/>
      </c>
      <c r="B885" s="66" t="s">
        <v>63</v>
      </c>
      <c r="C885" s="66" t="s">
        <v>499</v>
      </c>
      <c r="D885" s="66" t="s">
        <v>365</v>
      </c>
      <c r="E885" s="66">
        <v>3</v>
      </c>
      <c r="F885" s="66" t="s">
        <v>235</v>
      </c>
      <c r="G885" s="66" t="s">
        <v>687</v>
      </c>
      <c r="H885" s="68" t="s">
        <v>359</v>
      </c>
      <c r="I885" s="68" t="s">
        <v>362</v>
      </c>
      <c r="J885" s="66" t="s">
        <v>359</v>
      </c>
      <c r="K885" s="69">
        <v>65144</v>
      </c>
    </row>
    <row r="886" spans="1:11" ht="13.2" customHeight="1" x14ac:dyDescent="0.2">
      <c r="A886" s="65" t="str">
        <f>IF(AND(F886='Funding Chart'!$B$12,COUNTIF($C$1:C886,C886)=1),MAX($A$1:A885)+1,"")</f>
        <v/>
      </c>
      <c r="B886" s="66" t="s">
        <v>63</v>
      </c>
      <c r="C886" s="66" t="s">
        <v>500</v>
      </c>
      <c r="D886" s="66" t="s">
        <v>365</v>
      </c>
      <c r="E886" s="66">
        <v>3</v>
      </c>
      <c r="F886" s="66" t="s">
        <v>235</v>
      </c>
      <c r="G886" s="66" t="s">
        <v>687</v>
      </c>
      <c r="H886" s="68" t="s">
        <v>81</v>
      </c>
      <c r="I886" s="68" t="s">
        <v>356</v>
      </c>
      <c r="J886" s="66" t="s">
        <v>81</v>
      </c>
      <c r="K886" s="69">
        <v>100472</v>
      </c>
    </row>
    <row r="887" spans="1:11" ht="13.2" customHeight="1" x14ac:dyDescent="0.2">
      <c r="A887" s="65" t="str">
        <f>IF(AND(F887='Funding Chart'!$B$12,COUNTIF($C$1:C887,C887)=1),MAX($A$1:A886)+1,"")</f>
        <v/>
      </c>
      <c r="B887" s="66" t="s">
        <v>63</v>
      </c>
      <c r="C887" s="66" t="s">
        <v>500</v>
      </c>
      <c r="D887" s="66" t="s">
        <v>365</v>
      </c>
      <c r="E887" s="66">
        <v>3</v>
      </c>
      <c r="F887" s="66" t="s">
        <v>235</v>
      </c>
      <c r="G887" s="66" t="s">
        <v>687</v>
      </c>
      <c r="H887" s="68" t="s">
        <v>359</v>
      </c>
      <c r="I887" s="68" t="s">
        <v>362</v>
      </c>
      <c r="J887" s="66" t="s">
        <v>359</v>
      </c>
      <c r="K887" s="69">
        <v>126542</v>
      </c>
    </row>
    <row r="888" spans="1:11" ht="13.2" customHeight="1" x14ac:dyDescent="0.2">
      <c r="A888" s="65" t="str">
        <f>IF(AND(F888='Funding Chart'!$B$12,COUNTIF($C$1:C888,C888)=1),MAX($A$1:A887)+1,"")</f>
        <v/>
      </c>
      <c r="B888" s="66" t="s">
        <v>233</v>
      </c>
      <c r="C888" s="66" t="s">
        <v>501</v>
      </c>
      <c r="D888" s="66" t="s">
        <v>365</v>
      </c>
      <c r="E888" s="66">
        <v>3</v>
      </c>
      <c r="F888" s="66" t="s">
        <v>231</v>
      </c>
      <c r="G888" s="66" t="s">
        <v>688</v>
      </c>
      <c r="H888" s="68" t="s">
        <v>58</v>
      </c>
      <c r="I888" s="68" t="s">
        <v>358</v>
      </c>
      <c r="J888" s="66" t="s">
        <v>58</v>
      </c>
      <c r="K888" s="69">
        <v>194</v>
      </c>
    </row>
    <row r="889" spans="1:11" ht="13.2" customHeight="1" x14ac:dyDescent="0.2">
      <c r="A889" s="65" t="str">
        <f>IF(AND(F889='Funding Chart'!$B$12,COUNTIF($C$1:C889,C889)=1),MAX($A$1:A888)+1,"")</f>
        <v/>
      </c>
      <c r="B889" s="66" t="s">
        <v>233</v>
      </c>
      <c r="C889" s="66" t="s">
        <v>501</v>
      </c>
      <c r="D889" s="66" t="s">
        <v>365</v>
      </c>
      <c r="E889" s="66">
        <v>3</v>
      </c>
      <c r="F889" s="66" t="s">
        <v>231</v>
      </c>
      <c r="G889" s="66" t="s">
        <v>688</v>
      </c>
      <c r="H889" s="68" t="s">
        <v>81</v>
      </c>
      <c r="I889" s="68" t="s">
        <v>356</v>
      </c>
      <c r="J889" s="66" t="s">
        <v>81</v>
      </c>
      <c r="K889" s="69">
        <v>500925</v>
      </c>
    </row>
    <row r="890" spans="1:11" ht="13.2" customHeight="1" x14ac:dyDescent="0.2">
      <c r="A890" s="65" t="str">
        <f>IF(AND(F890='Funding Chart'!$B$12,COUNTIF($C$1:C890,C890)=1),MAX($A$1:A889)+1,"")</f>
        <v/>
      </c>
      <c r="B890" s="66" t="s">
        <v>233</v>
      </c>
      <c r="C890" s="66" t="s">
        <v>501</v>
      </c>
      <c r="D890" s="66" t="s">
        <v>365</v>
      </c>
      <c r="E890" s="66">
        <v>3</v>
      </c>
      <c r="F890" s="66" t="s">
        <v>231</v>
      </c>
      <c r="G890" s="66" t="s">
        <v>688</v>
      </c>
      <c r="H890" s="68" t="s">
        <v>359</v>
      </c>
      <c r="I890" s="68" t="s">
        <v>362</v>
      </c>
      <c r="J890" s="66" t="s">
        <v>359</v>
      </c>
      <c r="K890" s="69">
        <v>199855</v>
      </c>
    </row>
    <row r="891" spans="1:11" ht="13.2" customHeight="1" x14ac:dyDescent="0.2">
      <c r="A891" s="65" t="str">
        <f>IF(AND(F891='Funding Chart'!$B$12,COUNTIF($C$1:C891,C891)=1),MAX($A$1:A890)+1,"")</f>
        <v/>
      </c>
      <c r="B891" s="66" t="s">
        <v>233</v>
      </c>
      <c r="C891" s="66" t="s">
        <v>502</v>
      </c>
      <c r="D891" s="66" t="s">
        <v>365</v>
      </c>
      <c r="E891" s="66">
        <v>3</v>
      </c>
      <c r="F891" s="66" t="s">
        <v>231</v>
      </c>
      <c r="G891" s="66" t="s">
        <v>688</v>
      </c>
      <c r="H891" s="68" t="s">
        <v>81</v>
      </c>
      <c r="I891" s="68" t="s">
        <v>356</v>
      </c>
      <c r="J891" s="66" t="s">
        <v>81</v>
      </c>
      <c r="K891" s="69">
        <v>1136641</v>
      </c>
    </row>
    <row r="892" spans="1:11" ht="13.2" customHeight="1" x14ac:dyDescent="0.2">
      <c r="A892" s="65" t="str">
        <f>IF(AND(F892='Funding Chart'!$B$12,COUNTIF($C$1:C892,C892)=1),MAX($A$1:A891)+1,"")</f>
        <v/>
      </c>
      <c r="B892" s="66" t="s">
        <v>233</v>
      </c>
      <c r="C892" s="66" t="s">
        <v>502</v>
      </c>
      <c r="D892" s="66" t="s">
        <v>365</v>
      </c>
      <c r="E892" s="66">
        <v>3</v>
      </c>
      <c r="F892" s="66" t="s">
        <v>231</v>
      </c>
      <c r="G892" s="66" t="s">
        <v>688</v>
      </c>
      <c r="H892" s="68" t="s">
        <v>359</v>
      </c>
      <c r="I892" s="68" t="s">
        <v>362</v>
      </c>
      <c r="J892" s="66" t="s">
        <v>359</v>
      </c>
      <c r="K892" s="69">
        <v>51820</v>
      </c>
    </row>
    <row r="893" spans="1:11" ht="13.2" customHeight="1" x14ac:dyDescent="0.2">
      <c r="A893" s="65" t="str">
        <f>IF(AND(F893='Funding Chart'!$B$12,COUNTIF($C$1:C893,C893)=1),MAX($A$1:A892)+1,"")</f>
        <v/>
      </c>
      <c r="B893" s="66" t="s">
        <v>68</v>
      </c>
      <c r="C893" s="66" t="s">
        <v>503</v>
      </c>
      <c r="D893" s="66" t="s">
        <v>365</v>
      </c>
      <c r="E893" s="66">
        <v>3</v>
      </c>
      <c r="F893" s="66" t="s">
        <v>226</v>
      </c>
      <c r="G893" s="66" t="s">
        <v>689</v>
      </c>
      <c r="H893" s="68" t="s">
        <v>81</v>
      </c>
      <c r="I893" s="68" t="s">
        <v>356</v>
      </c>
      <c r="J893" s="66" t="s">
        <v>81</v>
      </c>
      <c r="K893" s="69">
        <v>5083609</v>
      </c>
    </row>
    <row r="894" spans="1:11" ht="13.2" customHeight="1" x14ac:dyDescent="0.2">
      <c r="A894" s="65" t="str">
        <f>IF(AND(F894='Funding Chart'!$B$12,COUNTIF($C$1:C894,C894)=1),MAX($A$1:A893)+1,"")</f>
        <v/>
      </c>
      <c r="B894" s="66" t="s">
        <v>68</v>
      </c>
      <c r="C894" s="66" t="s">
        <v>503</v>
      </c>
      <c r="D894" s="66" t="s">
        <v>365</v>
      </c>
      <c r="E894" s="66">
        <v>3</v>
      </c>
      <c r="F894" s="66" t="s">
        <v>226</v>
      </c>
      <c r="G894" s="66" t="s">
        <v>689</v>
      </c>
      <c r="H894" s="68" t="s">
        <v>58</v>
      </c>
      <c r="I894" s="68" t="s">
        <v>358</v>
      </c>
      <c r="J894" s="66" t="s">
        <v>58</v>
      </c>
      <c r="K894" s="69">
        <v>79321</v>
      </c>
    </row>
    <row r="895" spans="1:11" ht="13.2" customHeight="1" x14ac:dyDescent="0.2">
      <c r="A895" s="65" t="str">
        <f>IF(AND(F895='Funding Chart'!$B$12,COUNTIF($C$1:C895,C895)=1),MAX($A$1:A894)+1,"")</f>
        <v/>
      </c>
      <c r="B895" s="66" t="s">
        <v>68</v>
      </c>
      <c r="C895" s="66" t="s">
        <v>503</v>
      </c>
      <c r="D895" s="66" t="s">
        <v>365</v>
      </c>
      <c r="E895" s="66">
        <v>3</v>
      </c>
      <c r="F895" s="66" t="s">
        <v>226</v>
      </c>
      <c r="G895" s="66" t="s">
        <v>689</v>
      </c>
      <c r="H895" s="68" t="s">
        <v>359</v>
      </c>
      <c r="I895" s="68" t="s">
        <v>362</v>
      </c>
      <c r="J895" s="66" t="s">
        <v>359</v>
      </c>
      <c r="K895" s="69">
        <v>337945</v>
      </c>
    </row>
    <row r="896" spans="1:11" ht="13.2" customHeight="1" x14ac:dyDescent="0.2">
      <c r="A896" s="65" t="str">
        <f>IF(AND(F896='Funding Chart'!$B$12,COUNTIF($C$1:C896,C896)=1),MAX($A$1:A895)+1,"")</f>
        <v/>
      </c>
      <c r="B896" s="66" t="s">
        <v>68</v>
      </c>
      <c r="C896" s="66" t="s">
        <v>503</v>
      </c>
      <c r="D896" s="66" t="s">
        <v>365</v>
      </c>
      <c r="E896" s="66">
        <v>3</v>
      </c>
      <c r="F896" s="66" t="s">
        <v>226</v>
      </c>
      <c r="G896" s="66" t="s">
        <v>689</v>
      </c>
      <c r="H896" s="68" t="s">
        <v>360</v>
      </c>
      <c r="I896" s="68" t="s">
        <v>362</v>
      </c>
      <c r="J896" s="66" t="s">
        <v>360</v>
      </c>
      <c r="K896" s="69">
        <v>36334</v>
      </c>
    </row>
    <row r="897" spans="1:11" ht="13.2" customHeight="1" x14ac:dyDescent="0.2">
      <c r="A897" s="65" t="str">
        <f>IF(AND(F897='Funding Chart'!$B$12,COUNTIF($C$1:C897,C897)=1),MAX($A$1:A896)+1,"")</f>
        <v/>
      </c>
      <c r="B897" s="66" t="s">
        <v>68</v>
      </c>
      <c r="C897" s="66" t="s">
        <v>504</v>
      </c>
      <c r="D897" s="66" t="s">
        <v>365</v>
      </c>
      <c r="E897" s="66">
        <v>3</v>
      </c>
      <c r="F897" s="66" t="s">
        <v>226</v>
      </c>
      <c r="G897" s="66" t="s">
        <v>689</v>
      </c>
      <c r="H897" s="68" t="s">
        <v>81</v>
      </c>
      <c r="I897" s="68" t="s">
        <v>356</v>
      </c>
      <c r="J897" s="66" t="s">
        <v>81</v>
      </c>
      <c r="K897" s="69">
        <v>2090958</v>
      </c>
    </row>
    <row r="898" spans="1:11" ht="13.2" customHeight="1" x14ac:dyDescent="0.2">
      <c r="A898" s="65" t="str">
        <f>IF(AND(F898='Funding Chart'!$B$12,COUNTIF($C$1:C898,C898)=1),MAX($A$1:A897)+1,"")</f>
        <v/>
      </c>
      <c r="B898" s="66" t="s">
        <v>68</v>
      </c>
      <c r="C898" s="66" t="s">
        <v>504</v>
      </c>
      <c r="D898" s="66" t="s">
        <v>365</v>
      </c>
      <c r="E898" s="66">
        <v>3</v>
      </c>
      <c r="F898" s="66" t="s">
        <v>226</v>
      </c>
      <c r="G898" s="66" t="s">
        <v>689</v>
      </c>
      <c r="H898" s="68" t="s">
        <v>359</v>
      </c>
      <c r="I898" s="68" t="s">
        <v>362</v>
      </c>
      <c r="J898" s="66" t="s">
        <v>359</v>
      </c>
      <c r="K898" s="69">
        <v>218434</v>
      </c>
    </row>
    <row r="899" spans="1:11" ht="13.2" customHeight="1" x14ac:dyDescent="0.2">
      <c r="A899" s="65" t="str">
        <f>IF(AND(F899='Funding Chart'!$B$12,COUNTIF($C$1:C899,C899)=1),MAX($A$1:A898)+1,"")</f>
        <v/>
      </c>
      <c r="B899" s="66" t="s">
        <v>68</v>
      </c>
      <c r="C899" s="66" t="s">
        <v>505</v>
      </c>
      <c r="D899" s="66" t="s">
        <v>365</v>
      </c>
      <c r="E899" s="66">
        <v>3</v>
      </c>
      <c r="F899" s="66" t="s">
        <v>226</v>
      </c>
      <c r="G899" s="66" t="s">
        <v>689</v>
      </c>
      <c r="H899" s="68" t="s">
        <v>81</v>
      </c>
      <c r="I899" s="68" t="s">
        <v>356</v>
      </c>
      <c r="J899" s="66" t="s">
        <v>81</v>
      </c>
      <c r="K899" s="69">
        <v>6339</v>
      </c>
    </row>
    <row r="900" spans="1:11" ht="13.2" customHeight="1" x14ac:dyDescent="0.2">
      <c r="A900" s="65" t="str">
        <f>IF(AND(F900='Funding Chart'!$B$12,COUNTIF($C$1:C900,C900)=1),MAX($A$1:A899)+1,"")</f>
        <v/>
      </c>
      <c r="B900" s="66" t="s">
        <v>68</v>
      </c>
      <c r="C900" s="66" t="s">
        <v>506</v>
      </c>
      <c r="D900" s="66" t="s">
        <v>365</v>
      </c>
      <c r="E900" s="66">
        <v>3</v>
      </c>
      <c r="F900" s="66" t="s">
        <v>226</v>
      </c>
      <c r="G900" s="66" t="s">
        <v>689</v>
      </c>
      <c r="H900" s="68" t="s">
        <v>81</v>
      </c>
      <c r="I900" s="68" t="s">
        <v>356</v>
      </c>
      <c r="J900" s="66" t="s">
        <v>81</v>
      </c>
      <c r="K900" s="69">
        <v>1625477</v>
      </c>
    </row>
    <row r="901" spans="1:11" ht="13.2" customHeight="1" x14ac:dyDescent="0.2">
      <c r="A901" s="65" t="str">
        <f>IF(AND(F901='Funding Chart'!$B$12,COUNTIF($C$1:C901,C901)=1),MAX($A$1:A900)+1,"")</f>
        <v/>
      </c>
      <c r="B901" s="66" t="s">
        <v>68</v>
      </c>
      <c r="C901" s="66" t="s">
        <v>507</v>
      </c>
      <c r="D901" s="66" t="s">
        <v>365</v>
      </c>
      <c r="E901" s="66">
        <v>3</v>
      </c>
      <c r="F901" s="66" t="s">
        <v>226</v>
      </c>
      <c r="G901" s="66" t="s">
        <v>689</v>
      </c>
      <c r="H901" s="68" t="s">
        <v>58</v>
      </c>
      <c r="I901" s="68" t="s">
        <v>358</v>
      </c>
      <c r="J901" s="66" t="s">
        <v>58</v>
      </c>
      <c r="K901" s="69">
        <v>4185</v>
      </c>
    </row>
    <row r="902" spans="1:11" ht="13.2" customHeight="1" x14ac:dyDescent="0.2">
      <c r="A902" s="65" t="str">
        <f>IF(AND(F902='Funding Chart'!$B$12,COUNTIF($C$1:C902,C902)=1),MAX($A$1:A901)+1,"")</f>
        <v/>
      </c>
      <c r="B902" s="66" t="s">
        <v>68</v>
      </c>
      <c r="C902" s="66" t="s">
        <v>507</v>
      </c>
      <c r="D902" s="66" t="s">
        <v>365</v>
      </c>
      <c r="E902" s="66">
        <v>3</v>
      </c>
      <c r="F902" s="66" t="s">
        <v>226</v>
      </c>
      <c r="G902" s="66" t="s">
        <v>689</v>
      </c>
      <c r="H902" s="68" t="s">
        <v>81</v>
      </c>
      <c r="I902" s="68" t="s">
        <v>356</v>
      </c>
      <c r="J902" s="66" t="s">
        <v>81</v>
      </c>
      <c r="K902" s="69">
        <v>2914992</v>
      </c>
    </row>
    <row r="903" spans="1:11" ht="13.2" customHeight="1" x14ac:dyDescent="0.2">
      <c r="A903" s="65" t="str">
        <f>IF(AND(F903='Funding Chart'!$B$12,COUNTIF($C$1:C903,C903)=1),MAX($A$1:A902)+1,"")</f>
        <v/>
      </c>
      <c r="B903" s="66" t="s">
        <v>68</v>
      </c>
      <c r="C903" s="66" t="s">
        <v>507</v>
      </c>
      <c r="D903" s="66" t="s">
        <v>365</v>
      </c>
      <c r="E903" s="66">
        <v>3</v>
      </c>
      <c r="F903" s="66" t="s">
        <v>226</v>
      </c>
      <c r="G903" s="66" t="s">
        <v>689</v>
      </c>
      <c r="H903" s="68" t="s">
        <v>360</v>
      </c>
      <c r="I903" s="68" t="s">
        <v>362</v>
      </c>
      <c r="J903" s="66" t="s">
        <v>360</v>
      </c>
      <c r="K903" s="69">
        <v>451</v>
      </c>
    </row>
    <row r="904" spans="1:11" ht="13.2" customHeight="1" x14ac:dyDescent="0.2">
      <c r="A904" s="65" t="str">
        <f>IF(AND(F904='Funding Chart'!$B$12,COUNTIF($C$1:C904,C904)=1),MAX($A$1:A903)+1,"")</f>
        <v/>
      </c>
      <c r="B904" s="66" t="s">
        <v>68</v>
      </c>
      <c r="C904" s="66" t="s">
        <v>508</v>
      </c>
      <c r="D904" s="66" t="s">
        <v>365</v>
      </c>
      <c r="E904" s="66">
        <v>3</v>
      </c>
      <c r="F904" s="66" t="s">
        <v>226</v>
      </c>
      <c r="G904" s="66" t="s">
        <v>689</v>
      </c>
      <c r="H904" s="68" t="s">
        <v>360</v>
      </c>
      <c r="I904" s="68" t="s">
        <v>362</v>
      </c>
      <c r="J904" s="66" t="s">
        <v>360</v>
      </c>
      <c r="K904" s="69">
        <v>465777</v>
      </c>
    </row>
    <row r="905" spans="1:11" ht="13.2" customHeight="1" x14ac:dyDescent="0.2">
      <c r="A905" s="65" t="str">
        <f>IF(AND(F905='Funding Chart'!$B$12,COUNTIF($C$1:C905,C905)=1),MAX($A$1:A904)+1,"")</f>
        <v/>
      </c>
      <c r="B905" s="66" t="s">
        <v>68</v>
      </c>
      <c r="C905" s="66" t="s">
        <v>508</v>
      </c>
      <c r="D905" s="66" t="s">
        <v>365</v>
      </c>
      <c r="E905" s="66">
        <v>3</v>
      </c>
      <c r="F905" s="66" t="s">
        <v>226</v>
      </c>
      <c r="G905" s="66" t="s">
        <v>689</v>
      </c>
      <c r="H905" s="68" t="s">
        <v>361</v>
      </c>
      <c r="I905" s="68" t="s">
        <v>362</v>
      </c>
      <c r="J905" s="66" t="s">
        <v>361</v>
      </c>
      <c r="K905" s="69">
        <v>3682766</v>
      </c>
    </row>
    <row r="906" spans="1:11" ht="13.2" customHeight="1" x14ac:dyDescent="0.2">
      <c r="A906" s="65" t="str">
        <f>IF(AND(F906='Funding Chart'!$B$12,COUNTIF($C$1:C906,C906)=1),MAX($A$1:A905)+1,"")</f>
        <v/>
      </c>
      <c r="B906" s="66" t="s">
        <v>68</v>
      </c>
      <c r="C906" s="66" t="s">
        <v>508</v>
      </c>
      <c r="D906" s="66" t="s">
        <v>365</v>
      </c>
      <c r="E906" s="66">
        <v>3</v>
      </c>
      <c r="F906" s="66" t="s">
        <v>226</v>
      </c>
      <c r="G906" s="66" t="s">
        <v>689</v>
      </c>
      <c r="H906" s="68" t="s">
        <v>81</v>
      </c>
      <c r="I906" s="68" t="s">
        <v>356</v>
      </c>
      <c r="J906" s="66" t="s">
        <v>81</v>
      </c>
      <c r="K906" s="69">
        <v>15114338</v>
      </c>
    </row>
    <row r="907" spans="1:11" ht="13.2" customHeight="1" x14ac:dyDescent="0.2">
      <c r="A907" s="65" t="str">
        <f>IF(AND(F907='Funding Chart'!$B$12,COUNTIF($C$1:C907,C907)=1),MAX($A$1:A906)+1,"")</f>
        <v/>
      </c>
      <c r="B907" s="66" t="s">
        <v>68</v>
      </c>
      <c r="C907" s="66" t="s">
        <v>508</v>
      </c>
      <c r="D907" s="66" t="s">
        <v>365</v>
      </c>
      <c r="E907" s="66">
        <v>3</v>
      </c>
      <c r="F907" s="66" t="s">
        <v>226</v>
      </c>
      <c r="G907" s="66" t="s">
        <v>689</v>
      </c>
      <c r="H907" s="68" t="s">
        <v>58</v>
      </c>
      <c r="I907" s="68" t="s">
        <v>358</v>
      </c>
      <c r="J907" s="66" t="s">
        <v>58</v>
      </c>
      <c r="K907" s="69">
        <v>157141</v>
      </c>
    </row>
    <row r="908" spans="1:11" ht="13.2" customHeight="1" x14ac:dyDescent="0.2">
      <c r="A908" s="65" t="str">
        <f>IF(AND(F908='Funding Chart'!$B$12,COUNTIF($C$1:C908,C908)=1),MAX($A$1:A907)+1,"")</f>
        <v/>
      </c>
      <c r="B908" s="66" t="s">
        <v>68</v>
      </c>
      <c r="C908" s="66" t="s">
        <v>508</v>
      </c>
      <c r="D908" s="66" t="s">
        <v>365</v>
      </c>
      <c r="E908" s="66">
        <v>3</v>
      </c>
      <c r="F908" s="66" t="s">
        <v>226</v>
      </c>
      <c r="G908" s="66" t="s">
        <v>689</v>
      </c>
      <c r="H908" s="68" t="s">
        <v>359</v>
      </c>
      <c r="I908" s="68" t="s">
        <v>362</v>
      </c>
      <c r="J908" s="66" t="s">
        <v>359</v>
      </c>
      <c r="K908" s="69">
        <v>669434</v>
      </c>
    </row>
    <row r="909" spans="1:11" ht="13.2" customHeight="1" x14ac:dyDescent="0.2">
      <c r="A909" s="65" t="str">
        <f>IF(AND(F909='Funding Chart'!$B$12,COUNTIF($C$1:C909,C909)=1),MAX($A$1:A908)+1,"")</f>
        <v/>
      </c>
      <c r="B909" s="66" t="s">
        <v>68</v>
      </c>
      <c r="C909" s="66" t="s">
        <v>509</v>
      </c>
      <c r="D909" s="66" t="s">
        <v>365</v>
      </c>
      <c r="E909" s="66">
        <v>3</v>
      </c>
      <c r="F909" s="66" t="s">
        <v>226</v>
      </c>
      <c r="G909" s="66" t="s">
        <v>689</v>
      </c>
      <c r="H909" s="68" t="s">
        <v>81</v>
      </c>
      <c r="I909" s="68" t="s">
        <v>356</v>
      </c>
      <c r="J909" s="66" t="s">
        <v>81</v>
      </c>
      <c r="K909" s="69">
        <v>1551131</v>
      </c>
    </row>
    <row r="910" spans="1:11" ht="13.2" customHeight="1" x14ac:dyDescent="0.2">
      <c r="A910" s="65" t="str">
        <f>IF(AND(F910='Funding Chart'!$B$12,COUNTIF($C$1:C910,C910)=1),MAX($A$1:A909)+1,"")</f>
        <v/>
      </c>
      <c r="B910" s="66" t="s">
        <v>68</v>
      </c>
      <c r="C910" s="66" t="s">
        <v>509</v>
      </c>
      <c r="D910" s="66" t="s">
        <v>365</v>
      </c>
      <c r="E910" s="66">
        <v>3</v>
      </c>
      <c r="F910" s="66" t="s">
        <v>226</v>
      </c>
      <c r="G910" s="66" t="s">
        <v>689</v>
      </c>
      <c r="H910" s="68" t="s">
        <v>360</v>
      </c>
      <c r="I910" s="68" t="s">
        <v>362</v>
      </c>
      <c r="J910" s="66" t="s">
        <v>360</v>
      </c>
      <c r="K910" s="69">
        <v>9193</v>
      </c>
    </row>
    <row r="911" spans="1:11" ht="13.2" customHeight="1" x14ac:dyDescent="0.2">
      <c r="A911" s="65" t="str">
        <f>IF(AND(F911='Funding Chart'!$B$12,COUNTIF($C$1:C911,C911)=1),MAX($A$1:A910)+1,"")</f>
        <v/>
      </c>
      <c r="B911" s="66" t="s">
        <v>68</v>
      </c>
      <c r="C911" s="66" t="s">
        <v>509</v>
      </c>
      <c r="D911" s="66" t="s">
        <v>365</v>
      </c>
      <c r="E911" s="66">
        <v>3</v>
      </c>
      <c r="F911" s="66" t="s">
        <v>226</v>
      </c>
      <c r="G911" s="66" t="s">
        <v>689</v>
      </c>
      <c r="H911" s="68" t="s">
        <v>58</v>
      </c>
      <c r="I911" s="68" t="s">
        <v>358</v>
      </c>
      <c r="J911" s="66" t="s">
        <v>58</v>
      </c>
      <c r="K911" s="69">
        <v>116889</v>
      </c>
    </row>
    <row r="912" spans="1:11" ht="13.2" customHeight="1" x14ac:dyDescent="0.2">
      <c r="A912" s="65" t="str">
        <f>IF(AND(F912='Funding Chart'!$B$12,COUNTIF($C$1:C912,C912)=1),MAX($A$1:A911)+1,"")</f>
        <v/>
      </c>
      <c r="B912" s="66" t="s">
        <v>68</v>
      </c>
      <c r="C912" s="66" t="s">
        <v>509</v>
      </c>
      <c r="D912" s="66" t="s">
        <v>365</v>
      </c>
      <c r="E912" s="66">
        <v>3</v>
      </c>
      <c r="F912" s="66" t="s">
        <v>226</v>
      </c>
      <c r="G912" s="66" t="s">
        <v>689</v>
      </c>
      <c r="H912" s="68" t="s">
        <v>359</v>
      </c>
      <c r="I912" s="68" t="s">
        <v>362</v>
      </c>
      <c r="J912" s="66" t="s">
        <v>359</v>
      </c>
      <c r="K912" s="69">
        <v>240293</v>
      </c>
    </row>
    <row r="913" spans="1:11" ht="13.2" customHeight="1" x14ac:dyDescent="0.2">
      <c r="A913" s="65" t="str">
        <f>IF(AND(F913='Funding Chart'!$B$12,COUNTIF($C$1:C913,C913)=1),MAX($A$1:A912)+1,"")</f>
        <v/>
      </c>
      <c r="B913" s="66" t="s">
        <v>68</v>
      </c>
      <c r="C913" s="66" t="s">
        <v>510</v>
      </c>
      <c r="D913" s="66" t="s">
        <v>365</v>
      </c>
      <c r="E913" s="66">
        <v>3</v>
      </c>
      <c r="F913" s="66" t="s">
        <v>226</v>
      </c>
      <c r="G913" s="66" t="s">
        <v>689</v>
      </c>
      <c r="H913" s="68" t="s">
        <v>81</v>
      </c>
      <c r="I913" s="68" t="s">
        <v>356</v>
      </c>
      <c r="J913" s="66" t="s">
        <v>81</v>
      </c>
      <c r="K913" s="69">
        <v>1306557</v>
      </c>
    </row>
    <row r="914" spans="1:11" ht="13.2" customHeight="1" x14ac:dyDescent="0.2">
      <c r="A914" s="65" t="str">
        <f>IF(AND(F914='Funding Chart'!$B$12,COUNTIF($C$1:C914,C914)=1),MAX($A$1:A913)+1,"")</f>
        <v/>
      </c>
      <c r="B914" s="66" t="s">
        <v>68</v>
      </c>
      <c r="C914" s="66" t="s">
        <v>510</v>
      </c>
      <c r="D914" s="66" t="s">
        <v>365</v>
      </c>
      <c r="E914" s="66">
        <v>3</v>
      </c>
      <c r="F914" s="66" t="s">
        <v>226</v>
      </c>
      <c r="G914" s="66" t="s">
        <v>689</v>
      </c>
      <c r="H914" s="68" t="s">
        <v>58</v>
      </c>
      <c r="I914" s="68" t="s">
        <v>358</v>
      </c>
      <c r="J914" s="66" t="s">
        <v>58</v>
      </c>
      <c r="K914" s="69">
        <v>36386</v>
      </c>
    </row>
    <row r="915" spans="1:11" ht="13.2" customHeight="1" x14ac:dyDescent="0.2">
      <c r="A915" s="65" t="str">
        <f>IF(AND(F915='Funding Chart'!$B$12,COUNTIF($C$1:C915,C915)=1),MAX($A$1:A914)+1,"")</f>
        <v/>
      </c>
      <c r="B915" s="66" t="s">
        <v>68</v>
      </c>
      <c r="C915" s="66" t="s">
        <v>510</v>
      </c>
      <c r="D915" s="66" t="s">
        <v>365</v>
      </c>
      <c r="E915" s="66">
        <v>3</v>
      </c>
      <c r="F915" s="66" t="s">
        <v>226</v>
      </c>
      <c r="G915" s="66" t="s">
        <v>689</v>
      </c>
      <c r="H915" s="68" t="s">
        <v>359</v>
      </c>
      <c r="I915" s="68" t="s">
        <v>362</v>
      </c>
      <c r="J915" s="66" t="s">
        <v>359</v>
      </c>
      <c r="K915" s="69">
        <v>369450</v>
      </c>
    </row>
    <row r="916" spans="1:11" ht="13.2" customHeight="1" x14ac:dyDescent="0.2">
      <c r="A916" s="65" t="str">
        <f>IF(AND(F916='Funding Chart'!$B$12,COUNTIF($C$1:C916,C916)=1),MAX($A$1:A915)+1,"")</f>
        <v/>
      </c>
      <c r="B916" s="66" t="s">
        <v>68</v>
      </c>
      <c r="C916" s="66" t="s">
        <v>511</v>
      </c>
      <c r="D916" s="66" t="s">
        <v>365</v>
      </c>
      <c r="E916" s="66">
        <v>3</v>
      </c>
      <c r="F916" s="66" t="s">
        <v>226</v>
      </c>
      <c r="G916" s="66" t="s">
        <v>689</v>
      </c>
      <c r="H916" s="68" t="s">
        <v>81</v>
      </c>
      <c r="I916" s="68" t="s">
        <v>356</v>
      </c>
      <c r="J916" s="66" t="s">
        <v>81</v>
      </c>
      <c r="K916" s="69">
        <v>61478</v>
      </c>
    </row>
    <row r="917" spans="1:11" ht="13.2" customHeight="1" x14ac:dyDescent="0.2">
      <c r="A917" s="65" t="str">
        <f>IF(AND(F917='Funding Chart'!$B$12,COUNTIF($C$1:C917,C917)=1),MAX($A$1:A916)+1,"")</f>
        <v/>
      </c>
      <c r="B917" s="66" t="s">
        <v>65</v>
      </c>
      <c r="C917" s="66" t="s">
        <v>512</v>
      </c>
      <c r="D917" s="66" t="s">
        <v>365</v>
      </c>
      <c r="E917" s="66">
        <v>3</v>
      </c>
      <c r="F917" s="66" t="s">
        <v>224</v>
      </c>
      <c r="G917" s="66" t="s">
        <v>690</v>
      </c>
      <c r="H917" s="68" t="s">
        <v>81</v>
      </c>
      <c r="I917" s="68" t="s">
        <v>356</v>
      </c>
      <c r="J917" s="66" t="s">
        <v>81</v>
      </c>
      <c r="K917" s="69">
        <v>89003</v>
      </c>
    </row>
    <row r="918" spans="1:11" ht="13.2" customHeight="1" x14ac:dyDescent="0.2">
      <c r="A918" s="65" t="str">
        <f>IF(AND(F918='Funding Chart'!$B$12,COUNTIF($C$1:C918,C918)=1),MAX($A$1:A917)+1,"")</f>
        <v/>
      </c>
      <c r="B918" s="66" t="s">
        <v>65</v>
      </c>
      <c r="C918" s="66" t="s">
        <v>512</v>
      </c>
      <c r="D918" s="66" t="s">
        <v>365</v>
      </c>
      <c r="E918" s="66">
        <v>3</v>
      </c>
      <c r="F918" s="66" t="s">
        <v>224</v>
      </c>
      <c r="G918" s="66" t="s">
        <v>690</v>
      </c>
      <c r="H918" s="68" t="s">
        <v>58</v>
      </c>
      <c r="I918" s="68" t="s">
        <v>358</v>
      </c>
      <c r="J918" s="66" t="s">
        <v>58</v>
      </c>
      <c r="K918" s="69">
        <v>1538</v>
      </c>
    </row>
    <row r="919" spans="1:11" ht="11.4" x14ac:dyDescent="0.2">
      <c r="A919" s="65" t="str">
        <f>IF(AND(F919='Funding Chart'!$B$12,COUNTIF($C$1:C919,C919)=1),MAX($A$1:A918)+1,"")</f>
        <v/>
      </c>
      <c r="B919" s="66" t="s">
        <v>65</v>
      </c>
      <c r="C919" s="66" t="s">
        <v>513</v>
      </c>
      <c r="D919" s="66" t="s">
        <v>365</v>
      </c>
      <c r="E919" s="66">
        <v>3</v>
      </c>
      <c r="F919" s="66" t="s">
        <v>224</v>
      </c>
      <c r="G919" s="66" t="s">
        <v>690</v>
      </c>
      <c r="H919" s="68" t="s">
        <v>81</v>
      </c>
      <c r="I919" s="68" t="s">
        <v>356</v>
      </c>
      <c r="J919" s="66" t="s">
        <v>81</v>
      </c>
      <c r="K919" s="69">
        <v>369383</v>
      </c>
    </row>
    <row r="920" spans="1:11" ht="13.2" customHeight="1" x14ac:dyDescent="0.2">
      <c r="A920" s="65" t="str">
        <f>IF(AND(F920='Funding Chart'!$B$12,COUNTIF($C$1:C920,C920)=1),MAX($A$1:A919)+1,"")</f>
        <v/>
      </c>
      <c r="B920" s="66" t="s">
        <v>65</v>
      </c>
      <c r="C920" s="66" t="s">
        <v>513</v>
      </c>
      <c r="D920" s="66" t="s">
        <v>365</v>
      </c>
      <c r="E920" s="66">
        <v>3</v>
      </c>
      <c r="F920" s="66" t="s">
        <v>224</v>
      </c>
      <c r="G920" s="66" t="s">
        <v>690</v>
      </c>
      <c r="H920" s="68" t="s">
        <v>58</v>
      </c>
      <c r="I920" s="68" t="s">
        <v>358</v>
      </c>
      <c r="J920" s="66" t="s">
        <v>58</v>
      </c>
      <c r="K920" s="69">
        <v>67625</v>
      </c>
    </row>
    <row r="921" spans="1:11" ht="13.2" customHeight="1" x14ac:dyDescent="0.2">
      <c r="A921" s="65" t="str">
        <f>IF(AND(F921='Funding Chart'!$B$12,COUNTIF($C$1:C921,C921)=1),MAX($A$1:A920)+1,"")</f>
        <v/>
      </c>
      <c r="B921" s="66" t="s">
        <v>65</v>
      </c>
      <c r="C921" s="66" t="s">
        <v>513</v>
      </c>
      <c r="D921" s="66" t="s">
        <v>365</v>
      </c>
      <c r="E921" s="66">
        <v>3</v>
      </c>
      <c r="F921" s="66" t="s">
        <v>224</v>
      </c>
      <c r="G921" s="66" t="s">
        <v>690</v>
      </c>
      <c r="H921" s="68" t="s">
        <v>359</v>
      </c>
      <c r="I921" s="68" t="s">
        <v>362</v>
      </c>
      <c r="J921" s="66" t="s">
        <v>359</v>
      </c>
      <c r="K921" s="69">
        <v>136967</v>
      </c>
    </row>
    <row r="922" spans="1:11" ht="13.2" customHeight="1" x14ac:dyDescent="0.2">
      <c r="A922" s="65" t="str">
        <f>IF(AND(F922='Funding Chart'!$B$12,COUNTIF($C$1:C922,C922)=1),MAX($A$1:A921)+1,"")</f>
        <v/>
      </c>
      <c r="B922" s="66" t="s">
        <v>65</v>
      </c>
      <c r="C922" s="66" t="s">
        <v>514</v>
      </c>
      <c r="D922" s="66" t="s">
        <v>365</v>
      </c>
      <c r="E922" s="66">
        <v>3</v>
      </c>
      <c r="F922" s="66" t="s">
        <v>224</v>
      </c>
      <c r="G922" s="66" t="s">
        <v>690</v>
      </c>
      <c r="H922" s="68" t="s">
        <v>81</v>
      </c>
      <c r="I922" s="68" t="s">
        <v>356</v>
      </c>
      <c r="J922" s="66" t="s">
        <v>81</v>
      </c>
      <c r="K922" s="69">
        <v>474991</v>
      </c>
    </row>
    <row r="923" spans="1:11" ht="13.2" customHeight="1" x14ac:dyDescent="0.2">
      <c r="A923" s="65" t="str">
        <f>IF(AND(F923='Funding Chart'!$B$12,COUNTIF($C$1:C923,C923)=1),MAX($A$1:A922)+1,"")</f>
        <v/>
      </c>
      <c r="B923" s="66" t="s">
        <v>65</v>
      </c>
      <c r="C923" s="66" t="s">
        <v>514</v>
      </c>
      <c r="D923" s="66" t="s">
        <v>365</v>
      </c>
      <c r="E923" s="66">
        <v>3</v>
      </c>
      <c r="F923" s="66" t="s">
        <v>224</v>
      </c>
      <c r="G923" s="66" t="s">
        <v>690</v>
      </c>
      <c r="H923" s="68" t="s">
        <v>58</v>
      </c>
      <c r="I923" s="68" t="s">
        <v>358</v>
      </c>
      <c r="J923" s="66" t="s">
        <v>58</v>
      </c>
      <c r="K923" s="69">
        <v>26653</v>
      </c>
    </row>
    <row r="924" spans="1:11" ht="13.2" customHeight="1" x14ac:dyDescent="0.2">
      <c r="A924" s="65" t="str">
        <f>IF(AND(F924='Funding Chart'!$B$12,COUNTIF($C$1:C924,C924)=1),MAX($A$1:A923)+1,"")</f>
        <v/>
      </c>
      <c r="B924" s="66" t="s">
        <v>65</v>
      </c>
      <c r="C924" s="66" t="s">
        <v>515</v>
      </c>
      <c r="D924" s="66" t="s">
        <v>365</v>
      </c>
      <c r="E924" s="66">
        <v>3</v>
      </c>
      <c r="F924" s="66" t="s">
        <v>224</v>
      </c>
      <c r="G924" s="66" t="s">
        <v>690</v>
      </c>
      <c r="H924" s="68" t="s">
        <v>81</v>
      </c>
      <c r="I924" s="68" t="s">
        <v>356</v>
      </c>
      <c r="J924" s="66" t="s">
        <v>81</v>
      </c>
      <c r="K924" s="69">
        <v>261111</v>
      </c>
    </row>
    <row r="925" spans="1:11" ht="13.2" customHeight="1" x14ac:dyDescent="0.2">
      <c r="A925" s="65" t="str">
        <f>IF(AND(F925='Funding Chart'!$B$12,COUNTIF($C$1:C925,C925)=1),MAX($A$1:A924)+1,"")</f>
        <v/>
      </c>
      <c r="B925" s="66" t="s">
        <v>65</v>
      </c>
      <c r="C925" s="66" t="s">
        <v>515</v>
      </c>
      <c r="D925" s="66" t="s">
        <v>365</v>
      </c>
      <c r="E925" s="66">
        <v>3</v>
      </c>
      <c r="F925" s="66" t="s">
        <v>224</v>
      </c>
      <c r="G925" s="66" t="s">
        <v>690</v>
      </c>
      <c r="H925" s="68" t="s">
        <v>58</v>
      </c>
      <c r="I925" s="68" t="s">
        <v>358</v>
      </c>
      <c r="J925" s="66" t="s">
        <v>58</v>
      </c>
      <c r="K925" s="69">
        <v>15040</v>
      </c>
    </row>
    <row r="926" spans="1:11" ht="13.2" customHeight="1" x14ac:dyDescent="0.2">
      <c r="A926" s="65" t="str">
        <f>IF(AND(F926='Funding Chart'!$B$12,COUNTIF($C$1:C926,C926)=1),MAX($A$1:A925)+1,"")</f>
        <v/>
      </c>
      <c r="B926" s="66" t="s">
        <v>65</v>
      </c>
      <c r="C926" s="66" t="s">
        <v>515</v>
      </c>
      <c r="D926" s="66" t="s">
        <v>365</v>
      </c>
      <c r="E926" s="66">
        <v>3</v>
      </c>
      <c r="F926" s="66" t="s">
        <v>224</v>
      </c>
      <c r="G926" s="66" t="s">
        <v>690</v>
      </c>
      <c r="H926" s="68" t="s">
        <v>359</v>
      </c>
      <c r="I926" s="68" t="s">
        <v>362</v>
      </c>
      <c r="J926" s="66" t="s">
        <v>359</v>
      </c>
      <c r="K926" s="69">
        <v>523262</v>
      </c>
    </row>
    <row r="927" spans="1:11" ht="11.4" x14ac:dyDescent="0.2">
      <c r="A927" s="65" t="str">
        <f>IF(AND(F927='Funding Chart'!$B$12,COUNTIF($C$1:C927,C927)=1),MAX($A$1:A926)+1,"")</f>
        <v/>
      </c>
      <c r="B927" s="66" t="s">
        <v>65</v>
      </c>
      <c r="C927" s="66" t="s">
        <v>516</v>
      </c>
      <c r="D927" s="66" t="s">
        <v>365</v>
      </c>
      <c r="E927" s="66">
        <v>3</v>
      </c>
      <c r="F927" s="66" t="s">
        <v>224</v>
      </c>
      <c r="G927" s="66" t="s">
        <v>690</v>
      </c>
      <c r="H927" s="68" t="s">
        <v>81</v>
      </c>
      <c r="I927" s="68" t="s">
        <v>356</v>
      </c>
      <c r="J927" s="66" t="s">
        <v>81</v>
      </c>
      <c r="K927" s="69">
        <v>220008</v>
      </c>
    </row>
    <row r="928" spans="1:11" ht="11.4" x14ac:dyDescent="0.2">
      <c r="A928" s="65" t="str">
        <f>IF(AND(F928='Funding Chart'!$B$12,COUNTIF($C$1:C928,C928)=1),MAX($A$1:A927)+1,"")</f>
        <v/>
      </c>
      <c r="B928" s="66" t="s">
        <v>65</v>
      </c>
      <c r="C928" s="66" t="s">
        <v>516</v>
      </c>
      <c r="D928" s="66" t="s">
        <v>365</v>
      </c>
      <c r="E928" s="66">
        <v>3</v>
      </c>
      <c r="F928" s="66" t="s">
        <v>224</v>
      </c>
      <c r="G928" s="66" t="s">
        <v>690</v>
      </c>
      <c r="H928" s="68" t="s">
        <v>58</v>
      </c>
      <c r="I928" s="68" t="s">
        <v>358</v>
      </c>
      <c r="J928" s="66" t="s">
        <v>58</v>
      </c>
      <c r="K928" s="69">
        <v>4108</v>
      </c>
    </row>
    <row r="929" spans="1:11" ht="11.4" x14ac:dyDescent="0.2">
      <c r="A929" s="65" t="str">
        <f>IF(AND(F929='Funding Chart'!$B$12,COUNTIF($C$1:C929,C929)=1),MAX($A$1:A928)+1,"")</f>
        <v/>
      </c>
      <c r="B929" s="66" t="s">
        <v>65</v>
      </c>
      <c r="C929" s="66" t="s">
        <v>516</v>
      </c>
      <c r="D929" s="66" t="s">
        <v>365</v>
      </c>
      <c r="E929" s="66">
        <v>3</v>
      </c>
      <c r="F929" s="66" t="s">
        <v>224</v>
      </c>
      <c r="G929" s="66" t="s">
        <v>690</v>
      </c>
      <c r="H929" s="68" t="s">
        <v>359</v>
      </c>
      <c r="I929" s="68" t="s">
        <v>362</v>
      </c>
      <c r="J929" s="66" t="s">
        <v>359</v>
      </c>
      <c r="K929" s="69">
        <v>147703</v>
      </c>
    </row>
    <row r="930" spans="1:11" ht="13.2" customHeight="1" x14ac:dyDescent="0.2">
      <c r="A930" s="65" t="str">
        <f>IF(AND(F930='Funding Chart'!$B$12,COUNTIF($C$1:C930,C930)=1),MAX($A$1:A929)+1,"")</f>
        <v/>
      </c>
      <c r="B930" s="66" t="s">
        <v>65</v>
      </c>
      <c r="C930" s="66" t="s">
        <v>517</v>
      </c>
      <c r="D930" s="66" t="s">
        <v>365</v>
      </c>
      <c r="E930" s="66">
        <v>3</v>
      </c>
      <c r="F930" s="66" t="s">
        <v>224</v>
      </c>
      <c r="G930" s="66" t="s">
        <v>690</v>
      </c>
      <c r="H930" s="68" t="s">
        <v>81</v>
      </c>
      <c r="I930" s="68" t="s">
        <v>356</v>
      </c>
      <c r="J930" s="66" t="s">
        <v>81</v>
      </c>
      <c r="K930" s="69">
        <v>121173</v>
      </c>
    </row>
    <row r="931" spans="1:11" ht="13.2" customHeight="1" x14ac:dyDescent="0.2">
      <c r="A931" s="65" t="str">
        <f>IF(AND(F931='Funding Chart'!$B$12,COUNTIF($C$1:C931,C931)=1),MAX($A$1:A930)+1,"")</f>
        <v/>
      </c>
      <c r="B931" s="66" t="s">
        <v>65</v>
      </c>
      <c r="C931" s="66" t="s">
        <v>517</v>
      </c>
      <c r="D931" s="66" t="s">
        <v>365</v>
      </c>
      <c r="E931" s="66">
        <v>3</v>
      </c>
      <c r="F931" s="66" t="s">
        <v>224</v>
      </c>
      <c r="G931" s="66" t="s">
        <v>690</v>
      </c>
      <c r="H931" s="68" t="s">
        <v>58</v>
      </c>
      <c r="I931" s="68" t="s">
        <v>358</v>
      </c>
      <c r="J931" s="66" t="s">
        <v>58</v>
      </c>
      <c r="K931" s="69">
        <v>8040</v>
      </c>
    </row>
    <row r="932" spans="1:11" ht="13.2" customHeight="1" x14ac:dyDescent="0.2">
      <c r="A932" s="65" t="str">
        <f>IF(AND(F932='Funding Chart'!$B$12,COUNTIF($C$1:C932,C932)=1),MAX($A$1:A931)+1,"")</f>
        <v/>
      </c>
      <c r="B932" s="66" t="s">
        <v>65</v>
      </c>
      <c r="C932" s="66" t="s">
        <v>518</v>
      </c>
      <c r="D932" s="66" t="s">
        <v>365</v>
      </c>
      <c r="E932" s="66">
        <v>3</v>
      </c>
      <c r="F932" s="66" t="s">
        <v>224</v>
      </c>
      <c r="G932" s="66" t="s">
        <v>690</v>
      </c>
      <c r="H932" s="68" t="s">
        <v>81</v>
      </c>
      <c r="I932" s="68" t="s">
        <v>356</v>
      </c>
      <c r="J932" s="66" t="s">
        <v>81</v>
      </c>
      <c r="K932" s="69">
        <v>85697</v>
      </c>
    </row>
    <row r="933" spans="1:11" ht="13.2" customHeight="1" x14ac:dyDescent="0.2">
      <c r="A933" s="65" t="str">
        <f>IF(AND(F933='Funding Chart'!$B$12,COUNTIF($C$1:C933,C933)=1),MAX($A$1:A932)+1,"")</f>
        <v/>
      </c>
      <c r="B933" s="66" t="s">
        <v>65</v>
      </c>
      <c r="C933" s="66" t="s">
        <v>518</v>
      </c>
      <c r="D933" s="66" t="s">
        <v>365</v>
      </c>
      <c r="E933" s="66">
        <v>3</v>
      </c>
      <c r="F933" s="66" t="s">
        <v>224</v>
      </c>
      <c r="G933" s="66" t="s">
        <v>690</v>
      </c>
      <c r="H933" s="68" t="s">
        <v>58</v>
      </c>
      <c r="I933" s="68" t="s">
        <v>358</v>
      </c>
      <c r="J933" s="66" t="s">
        <v>58</v>
      </c>
      <c r="K933" s="69">
        <v>468</v>
      </c>
    </row>
    <row r="934" spans="1:11" ht="13.2" customHeight="1" x14ac:dyDescent="0.2">
      <c r="A934" s="65" t="str">
        <f>IF(AND(F934='Funding Chart'!$B$12,COUNTIF($C$1:C934,C934)=1),MAX($A$1:A933)+1,"")</f>
        <v/>
      </c>
      <c r="B934" s="66" t="s">
        <v>65</v>
      </c>
      <c r="C934" s="66" t="s">
        <v>519</v>
      </c>
      <c r="D934" s="66" t="s">
        <v>365</v>
      </c>
      <c r="E934" s="66">
        <v>3</v>
      </c>
      <c r="F934" s="66" t="s">
        <v>224</v>
      </c>
      <c r="G934" s="66" t="s">
        <v>690</v>
      </c>
      <c r="H934" s="68" t="s">
        <v>81</v>
      </c>
      <c r="I934" s="68" t="s">
        <v>356</v>
      </c>
      <c r="J934" s="66" t="s">
        <v>81</v>
      </c>
      <c r="K934" s="69">
        <v>91893</v>
      </c>
    </row>
    <row r="935" spans="1:11" ht="13.2" customHeight="1" x14ac:dyDescent="0.2">
      <c r="A935" s="65" t="str">
        <f>IF(AND(F935='Funding Chart'!$B$12,COUNTIF($C$1:C935,C935)=1),MAX($A$1:A934)+1,"")</f>
        <v/>
      </c>
      <c r="B935" s="66" t="s">
        <v>220</v>
      </c>
      <c r="C935" s="66" t="s">
        <v>520</v>
      </c>
      <c r="D935" s="66" t="s">
        <v>365</v>
      </c>
      <c r="E935" s="66">
        <v>3</v>
      </c>
      <c r="F935" s="66" t="s">
        <v>220</v>
      </c>
      <c r="G935" s="66" t="s">
        <v>691</v>
      </c>
      <c r="H935" s="68" t="s">
        <v>81</v>
      </c>
      <c r="I935" s="68" t="s">
        <v>356</v>
      </c>
      <c r="J935" s="66" t="s">
        <v>81</v>
      </c>
      <c r="K935" s="69">
        <v>1927237</v>
      </c>
    </row>
    <row r="936" spans="1:11" ht="13.2" customHeight="1" x14ac:dyDescent="0.2">
      <c r="A936" s="65" t="str">
        <f>IF(AND(F936='Funding Chart'!$B$12,COUNTIF($C$1:C936,C936)=1),MAX($A$1:A935)+1,"")</f>
        <v/>
      </c>
      <c r="B936" s="66" t="s">
        <v>220</v>
      </c>
      <c r="C936" s="66" t="s">
        <v>520</v>
      </c>
      <c r="D936" s="66" t="s">
        <v>365</v>
      </c>
      <c r="E936" s="66">
        <v>3</v>
      </c>
      <c r="F936" s="66" t="s">
        <v>220</v>
      </c>
      <c r="G936" s="66" t="s">
        <v>691</v>
      </c>
      <c r="H936" s="68" t="s">
        <v>360</v>
      </c>
      <c r="I936" s="68" t="s">
        <v>362</v>
      </c>
      <c r="J936" s="66" t="s">
        <v>360</v>
      </c>
      <c r="K936" s="69">
        <v>30351</v>
      </c>
    </row>
    <row r="937" spans="1:11" ht="13.2" customHeight="1" x14ac:dyDescent="0.2">
      <c r="A937" s="65" t="str">
        <f>IF(AND(F937='Funding Chart'!$B$12,COUNTIF($C$1:C937,C937)=1),MAX($A$1:A936)+1,"")</f>
        <v/>
      </c>
      <c r="B937" s="66" t="s">
        <v>220</v>
      </c>
      <c r="C937" s="66" t="s">
        <v>520</v>
      </c>
      <c r="D937" s="66" t="s">
        <v>365</v>
      </c>
      <c r="E937" s="66">
        <v>3</v>
      </c>
      <c r="F937" s="66" t="s">
        <v>220</v>
      </c>
      <c r="G937" s="66" t="s">
        <v>691</v>
      </c>
      <c r="H937" s="68" t="s">
        <v>359</v>
      </c>
      <c r="I937" s="68" t="s">
        <v>362</v>
      </c>
      <c r="J937" s="66" t="s">
        <v>359</v>
      </c>
      <c r="K937" s="69">
        <v>412197</v>
      </c>
    </row>
    <row r="938" spans="1:11" ht="13.2" customHeight="1" x14ac:dyDescent="0.2">
      <c r="A938" s="65" t="str">
        <f>IF(AND(F938='Funding Chart'!$B$12,COUNTIF($C$1:C938,C938)=1),MAX($A$1:A937)+1,"")</f>
        <v/>
      </c>
      <c r="B938" s="66" t="s">
        <v>74</v>
      </c>
      <c r="C938" s="66" t="s">
        <v>521</v>
      </c>
      <c r="D938" s="66" t="s">
        <v>365</v>
      </c>
      <c r="E938" s="66">
        <v>3</v>
      </c>
      <c r="F938" s="66" t="s">
        <v>214</v>
      </c>
      <c r="G938" s="66" t="s">
        <v>213</v>
      </c>
      <c r="H938" s="68" t="s">
        <v>81</v>
      </c>
      <c r="I938" s="68" t="s">
        <v>356</v>
      </c>
      <c r="J938" s="66" t="s">
        <v>81</v>
      </c>
      <c r="K938" s="69">
        <v>2927126</v>
      </c>
    </row>
    <row r="939" spans="1:11" ht="13.2" customHeight="1" x14ac:dyDescent="0.2">
      <c r="A939" s="65" t="str">
        <f>IF(AND(F939='Funding Chart'!$B$12,COUNTIF($C$1:C939,C939)=1),MAX($A$1:A938)+1,"")</f>
        <v/>
      </c>
      <c r="B939" s="66" t="s">
        <v>74</v>
      </c>
      <c r="C939" s="66" t="s">
        <v>521</v>
      </c>
      <c r="D939" s="66" t="s">
        <v>365</v>
      </c>
      <c r="E939" s="66">
        <v>3</v>
      </c>
      <c r="F939" s="66" t="s">
        <v>214</v>
      </c>
      <c r="G939" s="66" t="s">
        <v>213</v>
      </c>
      <c r="H939" s="68" t="s">
        <v>58</v>
      </c>
      <c r="I939" s="68" t="s">
        <v>358</v>
      </c>
      <c r="J939" s="66" t="s">
        <v>58</v>
      </c>
      <c r="K939" s="69">
        <v>7548</v>
      </c>
    </row>
    <row r="940" spans="1:11" ht="13.2" customHeight="1" x14ac:dyDescent="0.2">
      <c r="A940" s="65" t="str">
        <f>IF(AND(F940='Funding Chart'!$B$12,COUNTIF($C$1:C940,C940)=1),MAX($A$1:A939)+1,"")</f>
        <v/>
      </c>
      <c r="B940" s="66" t="s">
        <v>74</v>
      </c>
      <c r="C940" s="66" t="s">
        <v>521</v>
      </c>
      <c r="D940" s="66" t="s">
        <v>365</v>
      </c>
      <c r="E940" s="66">
        <v>3</v>
      </c>
      <c r="F940" s="66" t="s">
        <v>214</v>
      </c>
      <c r="G940" s="66" t="s">
        <v>213</v>
      </c>
      <c r="H940" s="68" t="s">
        <v>359</v>
      </c>
      <c r="I940" s="68" t="s">
        <v>362</v>
      </c>
      <c r="J940" s="66" t="s">
        <v>359</v>
      </c>
      <c r="K940" s="69">
        <v>533247</v>
      </c>
    </row>
    <row r="941" spans="1:11" ht="13.2" customHeight="1" x14ac:dyDescent="0.2">
      <c r="A941" s="65" t="str">
        <f>IF(AND(F941='Funding Chart'!$B$12,COUNTIF($C$1:C941,C941)=1),MAX($A$1:A940)+1,"")</f>
        <v/>
      </c>
      <c r="B941" s="66" t="s">
        <v>74</v>
      </c>
      <c r="C941" s="66" t="s">
        <v>522</v>
      </c>
      <c r="D941" s="66" t="s">
        <v>365</v>
      </c>
      <c r="E941" s="66">
        <v>3</v>
      </c>
      <c r="F941" s="66" t="s">
        <v>214</v>
      </c>
      <c r="G941" s="66" t="s">
        <v>213</v>
      </c>
      <c r="H941" s="68" t="s">
        <v>81</v>
      </c>
      <c r="I941" s="68" t="s">
        <v>356</v>
      </c>
      <c r="J941" s="66" t="s">
        <v>81</v>
      </c>
      <c r="K941" s="69">
        <v>194966</v>
      </c>
    </row>
    <row r="942" spans="1:11" ht="13.2" customHeight="1" x14ac:dyDescent="0.2">
      <c r="A942" s="65" t="str">
        <f>IF(AND(F942='Funding Chart'!$B$12,COUNTIF($C$1:C942,C942)=1),MAX($A$1:A941)+1,"")</f>
        <v/>
      </c>
      <c r="B942" s="66" t="s">
        <v>74</v>
      </c>
      <c r="C942" s="66" t="s">
        <v>522</v>
      </c>
      <c r="D942" s="66" t="s">
        <v>365</v>
      </c>
      <c r="E942" s="66">
        <v>3</v>
      </c>
      <c r="F942" s="66" t="s">
        <v>214</v>
      </c>
      <c r="G942" s="66" t="s">
        <v>213</v>
      </c>
      <c r="H942" s="68" t="s">
        <v>58</v>
      </c>
      <c r="I942" s="68" t="s">
        <v>358</v>
      </c>
      <c r="J942" s="66" t="s">
        <v>58</v>
      </c>
      <c r="K942" s="69">
        <v>55635</v>
      </c>
    </row>
    <row r="943" spans="1:11" ht="13.2" customHeight="1" x14ac:dyDescent="0.2">
      <c r="A943" s="65" t="str">
        <f>IF(AND(F943='Funding Chart'!$B$12,COUNTIF($C$1:C943,C943)=1),MAX($A$1:A942)+1,"")</f>
        <v/>
      </c>
      <c r="B943" s="66" t="s">
        <v>74</v>
      </c>
      <c r="C943" s="66" t="s">
        <v>522</v>
      </c>
      <c r="D943" s="66" t="s">
        <v>365</v>
      </c>
      <c r="E943" s="66">
        <v>3</v>
      </c>
      <c r="F943" s="66" t="s">
        <v>214</v>
      </c>
      <c r="G943" s="66" t="s">
        <v>213</v>
      </c>
      <c r="H943" s="68" t="s">
        <v>359</v>
      </c>
      <c r="I943" s="68" t="s">
        <v>362</v>
      </c>
      <c r="J943" s="66" t="s">
        <v>359</v>
      </c>
      <c r="K943" s="69">
        <v>182799</v>
      </c>
    </row>
    <row r="944" spans="1:11" ht="13.2" customHeight="1" x14ac:dyDescent="0.2">
      <c r="A944" s="65" t="str">
        <f>IF(AND(F944='Funding Chart'!$B$12,COUNTIF($C$1:C944,C944)=1),MAX($A$1:A943)+1,"")</f>
        <v/>
      </c>
      <c r="B944" s="66" t="s">
        <v>74</v>
      </c>
      <c r="C944" s="66" t="s">
        <v>523</v>
      </c>
      <c r="D944" s="66" t="s">
        <v>365</v>
      </c>
      <c r="E944" s="66">
        <v>3</v>
      </c>
      <c r="F944" s="66" t="s">
        <v>214</v>
      </c>
      <c r="G944" s="66" t="s">
        <v>213</v>
      </c>
      <c r="H944" s="68" t="s">
        <v>81</v>
      </c>
      <c r="I944" s="68" t="s">
        <v>356</v>
      </c>
      <c r="J944" s="66" t="s">
        <v>81</v>
      </c>
      <c r="K944" s="69">
        <v>38152</v>
      </c>
    </row>
    <row r="945" spans="1:11" ht="13.2" customHeight="1" x14ac:dyDescent="0.2">
      <c r="A945" s="65" t="str">
        <f>IF(AND(F945='Funding Chart'!$B$12,COUNTIF($C$1:C945,C945)=1),MAX($A$1:A944)+1,"")</f>
        <v/>
      </c>
      <c r="B945" s="66" t="s">
        <v>63</v>
      </c>
      <c r="C945" s="66" t="s">
        <v>524</v>
      </c>
      <c r="D945" s="66" t="s">
        <v>365</v>
      </c>
      <c r="E945" s="66">
        <v>3</v>
      </c>
      <c r="F945" s="66" t="s">
        <v>209</v>
      </c>
      <c r="G945" s="66" t="s">
        <v>662</v>
      </c>
      <c r="H945" s="68" t="s">
        <v>81</v>
      </c>
      <c r="I945" s="68" t="s">
        <v>356</v>
      </c>
      <c r="J945" s="66" t="s">
        <v>81</v>
      </c>
      <c r="K945" s="69">
        <v>2011489</v>
      </c>
    </row>
    <row r="946" spans="1:11" ht="13.2" customHeight="1" x14ac:dyDescent="0.2">
      <c r="A946" s="65" t="str">
        <f>IF(AND(F946='Funding Chart'!$B$12,COUNTIF($C$1:C946,C946)=1),MAX($A$1:A945)+1,"")</f>
        <v/>
      </c>
      <c r="B946" s="66" t="s">
        <v>63</v>
      </c>
      <c r="C946" s="66" t="s">
        <v>524</v>
      </c>
      <c r="D946" s="66" t="s">
        <v>365</v>
      </c>
      <c r="E946" s="66">
        <v>3</v>
      </c>
      <c r="F946" s="66" t="s">
        <v>209</v>
      </c>
      <c r="G946" s="66" t="s">
        <v>662</v>
      </c>
      <c r="H946" s="68" t="s">
        <v>58</v>
      </c>
      <c r="I946" s="68" t="s">
        <v>358</v>
      </c>
      <c r="J946" s="66" t="s">
        <v>58</v>
      </c>
      <c r="K946" s="69">
        <v>6586</v>
      </c>
    </row>
    <row r="947" spans="1:11" ht="13.2" customHeight="1" x14ac:dyDescent="0.2">
      <c r="A947" s="65" t="str">
        <f>IF(AND(F947='Funding Chart'!$B$12,COUNTIF($C$1:C947,C947)=1),MAX($A$1:A946)+1,"")</f>
        <v/>
      </c>
      <c r="B947" s="66" t="s">
        <v>63</v>
      </c>
      <c r="C947" s="66" t="s">
        <v>524</v>
      </c>
      <c r="D947" s="66" t="s">
        <v>365</v>
      </c>
      <c r="E947" s="66">
        <v>3</v>
      </c>
      <c r="F947" s="66" t="s">
        <v>209</v>
      </c>
      <c r="G947" s="66" t="s">
        <v>662</v>
      </c>
      <c r="H947" s="68" t="s">
        <v>359</v>
      </c>
      <c r="I947" s="68" t="s">
        <v>362</v>
      </c>
      <c r="J947" s="66" t="s">
        <v>359</v>
      </c>
      <c r="K947" s="69">
        <v>580043</v>
      </c>
    </row>
    <row r="948" spans="1:11" ht="13.2" customHeight="1" x14ac:dyDescent="0.2">
      <c r="A948" s="65" t="str">
        <f>IF(AND(F948='Funding Chart'!$B$12,COUNTIF($C$1:C948,C948)=1),MAX($A$1:A947)+1,"")</f>
        <v/>
      </c>
      <c r="B948" s="66" t="s">
        <v>63</v>
      </c>
      <c r="C948" s="66" t="s">
        <v>525</v>
      </c>
      <c r="D948" s="66" t="s">
        <v>365</v>
      </c>
      <c r="E948" s="66">
        <v>3</v>
      </c>
      <c r="F948" s="66" t="s">
        <v>209</v>
      </c>
      <c r="G948" s="66" t="s">
        <v>662</v>
      </c>
      <c r="H948" s="68" t="s">
        <v>81</v>
      </c>
      <c r="I948" s="68" t="s">
        <v>356</v>
      </c>
      <c r="J948" s="66" t="s">
        <v>81</v>
      </c>
      <c r="K948" s="69">
        <v>815652</v>
      </c>
    </row>
    <row r="949" spans="1:11" ht="13.2" customHeight="1" x14ac:dyDescent="0.2">
      <c r="A949" s="65" t="str">
        <f>IF(AND(F949='Funding Chart'!$B$12,COUNTIF($C$1:C949,C949)=1),MAX($A$1:A948)+1,"")</f>
        <v/>
      </c>
      <c r="B949" s="66" t="s">
        <v>63</v>
      </c>
      <c r="C949" s="66" t="s">
        <v>525</v>
      </c>
      <c r="D949" s="66" t="s">
        <v>365</v>
      </c>
      <c r="E949" s="66">
        <v>3</v>
      </c>
      <c r="F949" s="66" t="s">
        <v>209</v>
      </c>
      <c r="G949" s="66" t="s">
        <v>662</v>
      </c>
      <c r="H949" s="68" t="s">
        <v>58</v>
      </c>
      <c r="I949" s="68" t="s">
        <v>358</v>
      </c>
      <c r="J949" s="66" t="s">
        <v>58</v>
      </c>
      <c r="K949" s="69">
        <v>58305</v>
      </c>
    </row>
    <row r="950" spans="1:11" ht="13.2" customHeight="1" x14ac:dyDescent="0.2">
      <c r="A950" s="65" t="str">
        <f>IF(AND(F950='Funding Chart'!$B$12,COUNTIF($C$1:C950,C950)=1),MAX($A$1:A949)+1,"")</f>
        <v/>
      </c>
      <c r="B950" s="66" t="s">
        <v>63</v>
      </c>
      <c r="C950" s="66" t="s">
        <v>525</v>
      </c>
      <c r="D950" s="66" t="s">
        <v>365</v>
      </c>
      <c r="E950" s="66">
        <v>3</v>
      </c>
      <c r="F950" s="66" t="s">
        <v>209</v>
      </c>
      <c r="G950" s="66" t="s">
        <v>662</v>
      </c>
      <c r="H950" s="68" t="s">
        <v>359</v>
      </c>
      <c r="I950" s="68" t="s">
        <v>362</v>
      </c>
      <c r="J950" s="66" t="s">
        <v>359</v>
      </c>
      <c r="K950" s="69">
        <v>274641</v>
      </c>
    </row>
    <row r="951" spans="1:11" ht="13.2" customHeight="1" x14ac:dyDescent="0.2">
      <c r="A951" s="65" t="str">
        <f>IF(AND(F951='Funding Chart'!$B$12,COUNTIF($C$1:C951,C951)=1),MAX($A$1:A950)+1,"")</f>
        <v/>
      </c>
      <c r="B951" s="66" t="s">
        <v>63</v>
      </c>
      <c r="C951" s="66" t="s">
        <v>526</v>
      </c>
      <c r="D951" s="66" t="s">
        <v>365</v>
      </c>
      <c r="E951" s="66">
        <v>3</v>
      </c>
      <c r="F951" s="66" t="s">
        <v>209</v>
      </c>
      <c r="G951" s="66" t="s">
        <v>662</v>
      </c>
      <c r="H951" s="68" t="s">
        <v>81</v>
      </c>
      <c r="I951" s="68" t="s">
        <v>356</v>
      </c>
      <c r="J951" s="66" t="s">
        <v>81</v>
      </c>
      <c r="K951" s="69">
        <v>14382</v>
      </c>
    </row>
    <row r="952" spans="1:11" ht="13.2" customHeight="1" x14ac:dyDescent="0.2">
      <c r="A952" s="65" t="str">
        <f>IF(AND(F952='Funding Chart'!$B$12,COUNTIF($C$1:C952,C952)=1),MAX($A$1:A951)+1,"")</f>
        <v/>
      </c>
      <c r="B952" s="66" t="s">
        <v>63</v>
      </c>
      <c r="C952" s="66" t="s">
        <v>527</v>
      </c>
      <c r="D952" s="66" t="s">
        <v>365</v>
      </c>
      <c r="E952" s="66">
        <v>3</v>
      </c>
      <c r="F952" s="66" t="s">
        <v>209</v>
      </c>
      <c r="G952" s="66" t="s">
        <v>662</v>
      </c>
      <c r="H952" s="68" t="s">
        <v>81</v>
      </c>
      <c r="I952" s="68" t="s">
        <v>356</v>
      </c>
      <c r="J952" s="66" t="s">
        <v>81</v>
      </c>
      <c r="K952" s="69">
        <v>71224</v>
      </c>
    </row>
    <row r="953" spans="1:11" ht="13.2" customHeight="1" x14ac:dyDescent="0.2">
      <c r="A953" s="65" t="str">
        <f>IF(AND(F953='Funding Chart'!$B$12,COUNTIF($C$1:C953,C953)=1),MAX($A$1:A952)+1,"")</f>
        <v/>
      </c>
      <c r="B953" s="66" t="s">
        <v>63</v>
      </c>
      <c r="C953" s="66" t="s">
        <v>528</v>
      </c>
      <c r="D953" s="66" t="s">
        <v>365</v>
      </c>
      <c r="E953" s="66">
        <v>3</v>
      </c>
      <c r="F953" s="66" t="s">
        <v>209</v>
      </c>
      <c r="G953" s="66" t="s">
        <v>662</v>
      </c>
      <c r="H953" s="68" t="s">
        <v>81</v>
      </c>
      <c r="I953" s="68" t="s">
        <v>356</v>
      </c>
      <c r="J953" s="66" t="s">
        <v>81</v>
      </c>
      <c r="K953" s="69">
        <v>1963685</v>
      </c>
    </row>
    <row r="954" spans="1:11" ht="13.2" customHeight="1" x14ac:dyDescent="0.2">
      <c r="A954" s="65" t="str">
        <f>IF(AND(F954='Funding Chart'!$B$12,COUNTIF($C$1:C954,C954)=1),MAX($A$1:A953)+1,"")</f>
        <v/>
      </c>
      <c r="B954" s="66" t="s">
        <v>63</v>
      </c>
      <c r="C954" s="66" t="s">
        <v>528</v>
      </c>
      <c r="D954" s="66" t="s">
        <v>365</v>
      </c>
      <c r="E954" s="66">
        <v>3</v>
      </c>
      <c r="F954" s="66" t="s">
        <v>209</v>
      </c>
      <c r="G954" s="66" t="s">
        <v>662</v>
      </c>
      <c r="H954" s="68" t="s">
        <v>58</v>
      </c>
      <c r="I954" s="68" t="s">
        <v>358</v>
      </c>
      <c r="J954" s="66" t="s">
        <v>58</v>
      </c>
      <c r="K954" s="69">
        <v>234163</v>
      </c>
    </row>
    <row r="955" spans="1:11" ht="13.2" customHeight="1" x14ac:dyDescent="0.2">
      <c r="A955" s="65" t="str">
        <f>IF(AND(F955='Funding Chart'!$B$12,COUNTIF($C$1:C955,C955)=1),MAX($A$1:A954)+1,"")</f>
        <v/>
      </c>
      <c r="B955" s="66" t="s">
        <v>63</v>
      </c>
      <c r="C955" s="66" t="s">
        <v>528</v>
      </c>
      <c r="D955" s="66" t="s">
        <v>365</v>
      </c>
      <c r="E955" s="66">
        <v>3</v>
      </c>
      <c r="F955" s="66" t="s">
        <v>209</v>
      </c>
      <c r="G955" s="66" t="s">
        <v>662</v>
      </c>
      <c r="H955" s="68" t="s">
        <v>359</v>
      </c>
      <c r="I955" s="68" t="s">
        <v>362</v>
      </c>
      <c r="J955" s="66" t="s">
        <v>359</v>
      </c>
      <c r="K955" s="69">
        <v>789960</v>
      </c>
    </row>
    <row r="956" spans="1:11" ht="13.2" customHeight="1" x14ac:dyDescent="0.2">
      <c r="A956" s="65" t="str">
        <f>IF(AND(F956='Funding Chart'!$B$12,COUNTIF($C$1:C956,C956)=1),MAX($A$1:A955)+1,"")</f>
        <v/>
      </c>
      <c r="B956" s="66" t="s">
        <v>68</v>
      </c>
      <c r="C956" s="66" t="s">
        <v>529</v>
      </c>
      <c r="D956" s="66" t="s">
        <v>365</v>
      </c>
      <c r="E956" s="66">
        <v>3</v>
      </c>
      <c r="F956" s="66" t="s">
        <v>206</v>
      </c>
      <c r="G956" s="66" t="s">
        <v>693</v>
      </c>
      <c r="H956" s="68" t="s">
        <v>81</v>
      </c>
      <c r="I956" s="68" t="s">
        <v>356</v>
      </c>
      <c r="J956" s="66" t="s">
        <v>81</v>
      </c>
      <c r="K956" s="69">
        <v>23175</v>
      </c>
    </row>
    <row r="957" spans="1:11" ht="13.2" customHeight="1" x14ac:dyDescent="0.2">
      <c r="A957" s="65" t="str">
        <f>IF(AND(F957='Funding Chart'!$B$12,COUNTIF($C$1:C957,C957)=1),MAX($A$1:A956)+1,"")</f>
        <v/>
      </c>
      <c r="B957" s="66" t="s">
        <v>68</v>
      </c>
      <c r="C957" s="66" t="s">
        <v>530</v>
      </c>
      <c r="D957" s="66" t="s">
        <v>365</v>
      </c>
      <c r="E957" s="66">
        <v>3</v>
      </c>
      <c r="F957" s="66" t="s">
        <v>206</v>
      </c>
      <c r="G957" s="66" t="s">
        <v>693</v>
      </c>
      <c r="H957" s="68" t="s">
        <v>81</v>
      </c>
      <c r="I957" s="68" t="s">
        <v>356</v>
      </c>
      <c r="J957" s="66" t="s">
        <v>81</v>
      </c>
      <c r="K957" s="69">
        <v>170979</v>
      </c>
    </row>
    <row r="958" spans="1:11" ht="13.2" customHeight="1" x14ac:dyDescent="0.2">
      <c r="A958" s="65" t="str">
        <f>IF(AND(F958='Funding Chart'!$B$12,COUNTIF($C$1:C958,C958)=1),MAX($A$1:A957)+1,"")</f>
        <v/>
      </c>
      <c r="B958" s="66" t="s">
        <v>74</v>
      </c>
      <c r="C958" s="66" t="s">
        <v>531</v>
      </c>
      <c r="D958" s="66" t="s">
        <v>365</v>
      </c>
      <c r="E958" s="66">
        <v>3</v>
      </c>
      <c r="F958" s="66" t="s">
        <v>203</v>
      </c>
      <c r="G958" s="66" t="s">
        <v>205</v>
      </c>
      <c r="H958" s="68" t="s">
        <v>81</v>
      </c>
      <c r="I958" s="68" t="s">
        <v>356</v>
      </c>
      <c r="J958" s="66" t="s">
        <v>81</v>
      </c>
      <c r="K958" s="69">
        <v>480000</v>
      </c>
    </row>
    <row r="959" spans="1:11" ht="13.2" customHeight="1" x14ac:dyDescent="0.2">
      <c r="A959" s="65" t="str">
        <f>IF(AND(F959='Funding Chart'!$B$12,COUNTIF($C$1:C959,C959)=1),MAX($A$1:A958)+1,"")</f>
        <v/>
      </c>
      <c r="B959" s="66" t="s">
        <v>74</v>
      </c>
      <c r="C959" s="66" t="s">
        <v>531</v>
      </c>
      <c r="D959" s="66" t="s">
        <v>365</v>
      </c>
      <c r="E959" s="66">
        <v>3</v>
      </c>
      <c r="F959" s="66" t="s">
        <v>203</v>
      </c>
      <c r="G959" s="66" t="s">
        <v>205</v>
      </c>
      <c r="H959" s="68" t="s">
        <v>58</v>
      </c>
      <c r="I959" s="68" t="s">
        <v>358</v>
      </c>
      <c r="J959" s="66" t="s">
        <v>58</v>
      </c>
      <c r="K959" s="69">
        <v>8903</v>
      </c>
    </row>
    <row r="960" spans="1:11" ht="13.2" customHeight="1" x14ac:dyDescent="0.2">
      <c r="A960" s="65" t="str">
        <f>IF(AND(F960='Funding Chart'!$B$12,COUNTIF($C$1:C960,C960)=1),MAX($A$1:A959)+1,"")</f>
        <v/>
      </c>
      <c r="B960" s="66" t="s">
        <v>74</v>
      </c>
      <c r="C960" s="66" t="s">
        <v>531</v>
      </c>
      <c r="D960" s="66" t="s">
        <v>365</v>
      </c>
      <c r="E960" s="66">
        <v>3</v>
      </c>
      <c r="F960" s="66" t="s">
        <v>203</v>
      </c>
      <c r="G960" s="66" t="s">
        <v>205</v>
      </c>
      <c r="H960" s="68" t="s">
        <v>359</v>
      </c>
      <c r="I960" s="68" t="s">
        <v>362</v>
      </c>
      <c r="J960" s="66" t="s">
        <v>359</v>
      </c>
      <c r="K960" s="69">
        <v>247821</v>
      </c>
    </row>
    <row r="961" spans="1:11" ht="13.2" customHeight="1" x14ac:dyDescent="0.2">
      <c r="A961" s="65" t="str">
        <f>IF(AND(F961='Funding Chart'!$B$12,COUNTIF($C$1:C961,C961)=1),MAX($A$1:A960)+1,"")</f>
        <v/>
      </c>
      <c r="B961" s="66" t="s">
        <v>74</v>
      </c>
      <c r="C961" s="66" t="s">
        <v>532</v>
      </c>
      <c r="D961" s="66" t="s">
        <v>365</v>
      </c>
      <c r="E961" s="66">
        <v>3</v>
      </c>
      <c r="F961" s="66" t="s">
        <v>203</v>
      </c>
      <c r="G961" s="66" t="s">
        <v>205</v>
      </c>
      <c r="H961" s="68" t="s">
        <v>81</v>
      </c>
      <c r="I961" s="68" t="s">
        <v>356</v>
      </c>
      <c r="J961" s="66" t="s">
        <v>81</v>
      </c>
      <c r="K961" s="69">
        <v>2723819</v>
      </c>
    </row>
    <row r="962" spans="1:11" ht="13.2" customHeight="1" x14ac:dyDescent="0.2">
      <c r="A962" s="65" t="str">
        <f>IF(AND(F962='Funding Chart'!$B$12,COUNTIF($C$1:C962,C962)=1),MAX($A$1:A961)+1,"")</f>
        <v/>
      </c>
      <c r="B962" s="66" t="s">
        <v>74</v>
      </c>
      <c r="C962" s="66" t="s">
        <v>532</v>
      </c>
      <c r="D962" s="66" t="s">
        <v>365</v>
      </c>
      <c r="E962" s="66">
        <v>3</v>
      </c>
      <c r="F962" s="66" t="s">
        <v>203</v>
      </c>
      <c r="G962" s="66" t="s">
        <v>205</v>
      </c>
      <c r="H962" s="68" t="s">
        <v>58</v>
      </c>
      <c r="I962" s="68" t="s">
        <v>358</v>
      </c>
      <c r="J962" s="66" t="s">
        <v>58</v>
      </c>
      <c r="K962" s="69">
        <v>64157</v>
      </c>
    </row>
    <row r="963" spans="1:11" ht="13.2" customHeight="1" x14ac:dyDescent="0.2">
      <c r="A963" s="65" t="str">
        <f>IF(AND(F963='Funding Chart'!$B$12,COUNTIF($C$1:C963,C963)=1),MAX($A$1:A962)+1,"")</f>
        <v/>
      </c>
      <c r="B963" s="66" t="s">
        <v>74</v>
      </c>
      <c r="C963" s="66" t="s">
        <v>532</v>
      </c>
      <c r="D963" s="66" t="s">
        <v>365</v>
      </c>
      <c r="E963" s="66">
        <v>3</v>
      </c>
      <c r="F963" s="66" t="s">
        <v>203</v>
      </c>
      <c r="G963" s="66" t="s">
        <v>205</v>
      </c>
      <c r="H963" s="68" t="s">
        <v>359</v>
      </c>
      <c r="I963" s="68" t="s">
        <v>362</v>
      </c>
      <c r="J963" s="66" t="s">
        <v>359</v>
      </c>
      <c r="K963" s="69">
        <v>852870</v>
      </c>
    </row>
    <row r="964" spans="1:11" ht="13.2" customHeight="1" x14ac:dyDescent="0.2">
      <c r="A964" s="65" t="str">
        <f>IF(AND(F964='Funding Chart'!$B$12,COUNTIF($C$1:C964,C964)=1),MAX($A$1:A963)+1,"")</f>
        <v/>
      </c>
      <c r="B964" s="66" t="s">
        <v>74</v>
      </c>
      <c r="C964" s="66" t="s">
        <v>533</v>
      </c>
      <c r="D964" s="66" t="s">
        <v>365</v>
      </c>
      <c r="E964" s="66">
        <v>3</v>
      </c>
      <c r="F964" s="66" t="s">
        <v>203</v>
      </c>
      <c r="G964" s="66" t="s">
        <v>205</v>
      </c>
      <c r="H964" s="68" t="s">
        <v>81</v>
      </c>
      <c r="I964" s="68" t="s">
        <v>356</v>
      </c>
      <c r="J964" s="66" t="s">
        <v>81</v>
      </c>
      <c r="K964" s="69">
        <v>1432584</v>
      </c>
    </row>
    <row r="965" spans="1:11" ht="13.2" customHeight="1" x14ac:dyDescent="0.2">
      <c r="A965" s="65" t="str">
        <f>IF(AND(F965='Funding Chart'!$B$12,COUNTIF($C$1:C965,C965)=1),MAX($A$1:A964)+1,"")</f>
        <v/>
      </c>
      <c r="B965" s="66" t="s">
        <v>74</v>
      </c>
      <c r="C965" s="66" t="s">
        <v>533</v>
      </c>
      <c r="D965" s="66" t="s">
        <v>365</v>
      </c>
      <c r="E965" s="66">
        <v>3</v>
      </c>
      <c r="F965" s="66" t="s">
        <v>203</v>
      </c>
      <c r="G965" s="66" t="s">
        <v>205</v>
      </c>
      <c r="H965" s="68" t="s">
        <v>58</v>
      </c>
      <c r="I965" s="68" t="s">
        <v>358</v>
      </c>
      <c r="J965" s="66" t="s">
        <v>58</v>
      </c>
      <c r="K965" s="69">
        <v>19214</v>
      </c>
    </row>
    <row r="966" spans="1:11" ht="13.2" customHeight="1" x14ac:dyDescent="0.2">
      <c r="A966" s="65" t="str">
        <f>IF(AND(F966='Funding Chart'!$B$12,COUNTIF($C$1:C966,C966)=1),MAX($A$1:A965)+1,"")</f>
        <v/>
      </c>
      <c r="B966" s="66" t="s">
        <v>74</v>
      </c>
      <c r="C966" s="66" t="s">
        <v>533</v>
      </c>
      <c r="D966" s="66" t="s">
        <v>365</v>
      </c>
      <c r="E966" s="66">
        <v>3</v>
      </c>
      <c r="F966" s="66" t="s">
        <v>203</v>
      </c>
      <c r="G966" s="66" t="s">
        <v>205</v>
      </c>
      <c r="H966" s="68" t="s">
        <v>359</v>
      </c>
      <c r="I966" s="68" t="s">
        <v>362</v>
      </c>
      <c r="J966" s="66" t="s">
        <v>359</v>
      </c>
      <c r="K966" s="69">
        <v>331790</v>
      </c>
    </row>
    <row r="967" spans="1:11" ht="13.2" customHeight="1" x14ac:dyDescent="0.2">
      <c r="A967" s="65" t="str">
        <f>IF(AND(F967='Funding Chart'!$B$12,COUNTIF($C$1:C967,C967)=1),MAX($A$1:A966)+1,"")</f>
        <v/>
      </c>
      <c r="B967" s="66" t="s">
        <v>74</v>
      </c>
      <c r="C967" s="66" t="s">
        <v>534</v>
      </c>
      <c r="D967" s="66" t="s">
        <v>365</v>
      </c>
      <c r="E967" s="66">
        <v>3</v>
      </c>
      <c r="F967" s="66" t="s">
        <v>203</v>
      </c>
      <c r="G967" s="66" t="s">
        <v>205</v>
      </c>
      <c r="H967" s="68" t="s">
        <v>81</v>
      </c>
      <c r="I967" s="68" t="s">
        <v>356</v>
      </c>
      <c r="J967" s="66" t="s">
        <v>81</v>
      </c>
      <c r="K967" s="69">
        <v>285463</v>
      </c>
    </row>
    <row r="968" spans="1:11" ht="13.2" customHeight="1" x14ac:dyDescent="0.2">
      <c r="A968" s="65" t="str">
        <f>IF(AND(F968='Funding Chart'!$B$12,COUNTIF($C$1:C968,C968)=1),MAX($A$1:A967)+1,"")</f>
        <v/>
      </c>
      <c r="B968" s="66" t="s">
        <v>66</v>
      </c>
      <c r="C968" s="66" t="s">
        <v>535</v>
      </c>
      <c r="D968" s="66" t="s">
        <v>365</v>
      </c>
      <c r="E968" s="66">
        <v>3</v>
      </c>
      <c r="F968" s="66" t="s">
        <v>201</v>
      </c>
      <c r="G968" s="66" t="s">
        <v>694</v>
      </c>
      <c r="H968" s="68" t="s">
        <v>81</v>
      </c>
      <c r="I968" s="68" t="s">
        <v>356</v>
      </c>
      <c r="J968" s="66" t="s">
        <v>81</v>
      </c>
      <c r="K968" s="69">
        <v>6722</v>
      </c>
    </row>
    <row r="969" spans="1:11" ht="13.2" customHeight="1" x14ac:dyDescent="0.2">
      <c r="A969" s="65" t="str">
        <f>IF(AND(F969='Funding Chart'!$B$12,COUNTIF($C$1:C969,C969)=1),MAX($A$1:A968)+1,"")</f>
        <v/>
      </c>
      <c r="B969" s="66" t="s">
        <v>200</v>
      </c>
      <c r="C969" s="66" t="s">
        <v>536</v>
      </c>
      <c r="D969" s="66" t="s">
        <v>365</v>
      </c>
      <c r="E969" s="66">
        <v>3</v>
      </c>
      <c r="F969" s="66" t="s">
        <v>192</v>
      </c>
      <c r="G969" s="66" t="s">
        <v>196</v>
      </c>
      <c r="H969" s="68" t="s">
        <v>81</v>
      </c>
      <c r="I969" s="68" t="s">
        <v>356</v>
      </c>
      <c r="J969" s="66" t="s">
        <v>81</v>
      </c>
      <c r="K969" s="69">
        <v>34711</v>
      </c>
    </row>
    <row r="970" spans="1:11" ht="13.2" customHeight="1" x14ac:dyDescent="0.2">
      <c r="A970" s="65" t="str">
        <f>IF(AND(F970='Funding Chart'!$B$12,COUNTIF($C$1:C970,C970)=1),MAX($A$1:A969)+1,"")</f>
        <v/>
      </c>
      <c r="B970" s="66" t="s">
        <v>198</v>
      </c>
      <c r="C970" s="66" t="s">
        <v>199</v>
      </c>
      <c r="D970" s="66" t="s">
        <v>365</v>
      </c>
      <c r="E970" s="66">
        <v>3</v>
      </c>
      <c r="F970" s="66" t="s">
        <v>192</v>
      </c>
      <c r="G970" s="66" t="s">
        <v>196</v>
      </c>
      <c r="H970" s="68" t="s">
        <v>359</v>
      </c>
      <c r="I970" s="68" t="s">
        <v>362</v>
      </c>
      <c r="J970" s="66" t="s">
        <v>359</v>
      </c>
      <c r="K970" s="69">
        <v>29505</v>
      </c>
    </row>
    <row r="971" spans="1:11" ht="13.2" customHeight="1" x14ac:dyDescent="0.2">
      <c r="A971" s="65" t="str">
        <f>IF(AND(F971='Funding Chart'!$B$12,COUNTIF($C$1:C971,C971)=1),MAX($A$1:A970)+1,"")</f>
        <v/>
      </c>
      <c r="B971" s="66" t="s">
        <v>198</v>
      </c>
      <c r="C971" s="66" t="s">
        <v>199</v>
      </c>
      <c r="D971" s="66" t="s">
        <v>365</v>
      </c>
      <c r="E971" s="66">
        <v>3</v>
      </c>
      <c r="F971" s="66" t="s">
        <v>192</v>
      </c>
      <c r="G971" s="66" t="s">
        <v>196</v>
      </c>
      <c r="H971" s="68" t="s">
        <v>361</v>
      </c>
      <c r="I971" s="68" t="s">
        <v>362</v>
      </c>
      <c r="J971" s="66" t="s">
        <v>361</v>
      </c>
      <c r="K971" s="69">
        <v>55091</v>
      </c>
    </row>
    <row r="972" spans="1:11" ht="13.2" customHeight="1" x14ac:dyDescent="0.2">
      <c r="A972" s="65" t="str">
        <f>IF(AND(F972='Funding Chart'!$B$12,COUNTIF($C$1:C972,C972)=1),MAX($A$1:A971)+1,"")</f>
        <v/>
      </c>
      <c r="B972" s="66" t="s">
        <v>198</v>
      </c>
      <c r="C972" s="66" t="s">
        <v>199</v>
      </c>
      <c r="D972" s="66" t="s">
        <v>365</v>
      </c>
      <c r="E972" s="66">
        <v>3</v>
      </c>
      <c r="F972" s="66" t="s">
        <v>192</v>
      </c>
      <c r="G972" s="66" t="s">
        <v>196</v>
      </c>
      <c r="H972" s="68" t="s">
        <v>81</v>
      </c>
      <c r="I972" s="68" t="s">
        <v>356</v>
      </c>
      <c r="J972" s="66" t="s">
        <v>81</v>
      </c>
      <c r="K972" s="69">
        <v>252579</v>
      </c>
    </row>
    <row r="973" spans="1:11" ht="13.2" customHeight="1" x14ac:dyDescent="0.2">
      <c r="A973" s="65" t="str">
        <f>IF(AND(F973='Funding Chart'!$B$12,COUNTIF($C$1:C973,C973)=1),MAX($A$1:A972)+1,"")</f>
        <v/>
      </c>
      <c r="B973" s="66" t="s">
        <v>193</v>
      </c>
      <c r="C973" s="66" t="s">
        <v>537</v>
      </c>
      <c r="D973" s="66" t="s">
        <v>365</v>
      </c>
      <c r="E973" s="66">
        <v>3</v>
      </c>
      <c r="F973" s="66" t="s">
        <v>192</v>
      </c>
      <c r="G973" s="66" t="s">
        <v>196</v>
      </c>
      <c r="H973" s="68" t="s">
        <v>81</v>
      </c>
      <c r="I973" s="68" t="s">
        <v>356</v>
      </c>
      <c r="J973" s="66" t="s">
        <v>81</v>
      </c>
      <c r="K973" s="69">
        <v>35139</v>
      </c>
    </row>
    <row r="974" spans="1:11" ht="13.2" customHeight="1" x14ac:dyDescent="0.2">
      <c r="A974" s="65" t="str">
        <f>IF(AND(F974='Funding Chart'!$B$12,COUNTIF($C$1:C974,C974)=1),MAX($A$1:A973)+1,"")</f>
        <v/>
      </c>
      <c r="B974" s="66" t="s">
        <v>68</v>
      </c>
      <c r="C974" s="66" t="s">
        <v>538</v>
      </c>
      <c r="D974" s="66" t="s">
        <v>365</v>
      </c>
      <c r="E974" s="66">
        <v>3</v>
      </c>
      <c r="F974" s="66" t="s">
        <v>190</v>
      </c>
      <c r="G974" s="66" t="s">
        <v>695</v>
      </c>
      <c r="H974" s="68" t="s">
        <v>81</v>
      </c>
      <c r="I974" s="68" t="s">
        <v>356</v>
      </c>
      <c r="J974" s="66" t="s">
        <v>81</v>
      </c>
      <c r="K974" s="69">
        <v>8584772</v>
      </c>
    </row>
    <row r="975" spans="1:11" ht="13.2" customHeight="1" x14ac:dyDescent="0.2">
      <c r="A975" s="65" t="str">
        <f>IF(AND(F975='Funding Chart'!$B$12,COUNTIF($C$1:C975,C975)=1),MAX($A$1:A974)+1,"")</f>
        <v/>
      </c>
      <c r="B975" s="66" t="s">
        <v>68</v>
      </c>
      <c r="C975" s="66" t="s">
        <v>538</v>
      </c>
      <c r="D975" s="66" t="s">
        <v>365</v>
      </c>
      <c r="E975" s="66">
        <v>3</v>
      </c>
      <c r="F975" s="66" t="s">
        <v>190</v>
      </c>
      <c r="G975" s="66" t="s">
        <v>695</v>
      </c>
      <c r="H975" s="68" t="s">
        <v>360</v>
      </c>
      <c r="I975" s="68" t="s">
        <v>362</v>
      </c>
      <c r="J975" s="66" t="s">
        <v>360</v>
      </c>
      <c r="K975" s="69">
        <v>105062</v>
      </c>
    </row>
    <row r="976" spans="1:11" ht="13.2" customHeight="1" x14ac:dyDescent="0.2">
      <c r="A976" s="65" t="str">
        <f>IF(AND(F976='Funding Chart'!$B$12,COUNTIF($C$1:C976,C976)=1),MAX($A$1:A975)+1,"")</f>
        <v/>
      </c>
      <c r="B976" s="66" t="s">
        <v>68</v>
      </c>
      <c r="C976" s="66" t="s">
        <v>538</v>
      </c>
      <c r="D976" s="66" t="s">
        <v>365</v>
      </c>
      <c r="E976" s="66">
        <v>3</v>
      </c>
      <c r="F976" s="66" t="s">
        <v>190</v>
      </c>
      <c r="G976" s="66" t="s">
        <v>695</v>
      </c>
      <c r="H976" s="68" t="s">
        <v>58</v>
      </c>
      <c r="I976" s="68" t="s">
        <v>358</v>
      </c>
      <c r="J976" s="66" t="s">
        <v>58</v>
      </c>
      <c r="K976" s="69">
        <v>84688</v>
      </c>
    </row>
    <row r="977" spans="1:11" ht="13.2" customHeight="1" x14ac:dyDescent="0.2">
      <c r="A977" s="65" t="str">
        <f>IF(AND(F977='Funding Chart'!$B$12,COUNTIF($C$1:C977,C977)=1),MAX($A$1:A976)+1,"")</f>
        <v/>
      </c>
      <c r="B977" s="66" t="s">
        <v>68</v>
      </c>
      <c r="C977" s="66" t="s">
        <v>538</v>
      </c>
      <c r="D977" s="66" t="s">
        <v>365</v>
      </c>
      <c r="E977" s="66">
        <v>3</v>
      </c>
      <c r="F977" s="66" t="s">
        <v>190</v>
      </c>
      <c r="G977" s="66" t="s">
        <v>695</v>
      </c>
      <c r="H977" s="68" t="s">
        <v>359</v>
      </c>
      <c r="I977" s="68" t="s">
        <v>362</v>
      </c>
      <c r="J977" s="66" t="s">
        <v>359</v>
      </c>
      <c r="K977" s="69">
        <v>1524204</v>
      </c>
    </row>
    <row r="978" spans="1:11" ht="11.4" x14ac:dyDescent="0.2">
      <c r="A978" s="65" t="str">
        <f>IF(AND(F978='Funding Chart'!$B$12,COUNTIF($C$1:C978,C978)=1),MAX($A$1:A977)+1,"")</f>
        <v/>
      </c>
      <c r="B978" s="66" t="s">
        <v>68</v>
      </c>
      <c r="C978" s="66" t="s">
        <v>539</v>
      </c>
      <c r="D978" s="66" t="s">
        <v>365</v>
      </c>
      <c r="E978" s="66">
        <v>3</v>
      </c>
      <c r="F978" s="66" t="s">
        <v>190</v>
      </c>
      <c r="G978" s="66" t="s">
        <v>695</v>
      </c>
      <c r="H978" s="68" t="s">
        <v>81</v>
      </c>
      <c r="I978" s="68" t="s">
        <v>356</v>
      </c>
      <c r="J978" s="66" t="s">
        <v>81</v>
      </c>
      <c r="K978" s="69">
        <v>468567</v>
      </c>
    </row>
    <row r="979" spans="1:11" ht="11.4" x14ac:dyDescent="0.2">
      <c r="A979" s="65" t="str">
        <f>IF(AND(F979='Funding Chart'!$B$12,COUNTIF($C$1:C979,C979)=1),MAX($A$1:A978)+1,"")</f>
        <v/>
      </c>
      <c r="B979" s="66" t="s">
        <v>68</v>
      </c>
      <c r="C979" s="66" t="s">
        <v>539</v>
      </c>
      <c r="D979" s="66" t="s">
        <v>365</v>
      </c>
      <c r="E979" s="66">
        <v>3</v>
      </c>
      <c r="F979" s="66" t="s">
        <v>190</v>
      </c>
      <c r="G979" s="66" t="s">
        <v>695</v>
      </c>
      <c r="H979" s="68" t="s">
        <v>58</v>
      </c>
      <c r="I979" s="68" t="s">
        <v>358</v>
      </c>
      <c r="J979" s="66" t="s">
        <v>58</v>
      </c>
      <c r="K979" s="69">
        <v>4185</v>
      </c>
    </row>
    <row r="980" spans="1:11" ht="11.4" x14ac:dyDescent="0.2">
      <c r="A980" s="65" t="str">
        <f>IF(AND(F980='Funding Chart'!$B$12,COUNTIF($C$1:C980,C980)=1),MAX($A$1:A979)+1,"")</f>
        <v/>
      </c>
      <c r="B980" s="66" t="s">
        <v>68</v>
      </c>
      <c r="C980" s="66" t="s">
        <v>540</v>
      </c>
      <c r="D980" s="66" t="s">
        <v>365</v>
      </c>
      <c r="E980" s="66">
        <v>3</v>
      </c>
      <c r="F980" s="66" t="s">
        <v>190</v>
      </c>
      <c r="G980" s="66" t="s">
        <v>695</v>
      </c>
      <c r="H980" s="68" t="s">
        <v>81</v>
      </c>
      <c r="I980" s="68" t="s">
        <v>356</v>
      </c>
      <c r="J980" s="66" t="s">
        <v>81</v>
      </c>
      <c r="K980" s="69">
        <v>2519628</v>
      </c>
    </row>
    <row r="981" spans="1:11" ht="13.2" customHeight="1" x14ac:dyDescent="0.2">
      <c r="A981" s="65" t="str">
        <f>IF(AND(F981='Funding Chart'!$B$12,COUNTIF($C$1:C981,C981)=1),MAX($A$1:A980)+1,"")</f>
        <v/>
      </c>
      <c r="B981" s="66" t="s">
        <v>68</v>
      </c>
      <c r="C981" s="66" t="s">
        <v>540</v>
      </c>
      <c r="D981" s="66" t="s">
        <v>365</v>
      </c>
      <c r="E981" s="66">
        <v>3</v>
      </c>
      <c r="F981" s="66" t="s">
        <v>190</v>
      </c>
      <c r="G981" s="66" t="s">
        <v>695</v>
      </c>
      <c r="H981" s="68" t="s">
        <v>360</v>
      </c>
      <c r="I981" s="68" t="s">
        <v>362</v>
      </c>
      <c r="J981" s="66" t="s">
        <v>360</v>
      </c>
      <c r="K981" s="69">
        <v>40055</v>
      </c>
    </row>
    <row r="982" spans="1:11" ht="13.2" customHeight="1" x14ac:dyDescent="0.2">
      <c r="A982" s="65" t="str">
        <f>IF(AND(F982='Funding Chart'!$B$12,COUNTIF($C$1:C982,C982)=1),MAX($A$1:A981)+1,"")</f>
        <v/>
      </c>
      <c r="B982" s="66" t="s">
        <v>68</v>
      </c>
      <c r="C982" s="66" t="s">
        <v>540</v>
      </c>
      <c r="D982" s="66" t="s">
        <v>365</v>
      </c>
      <c r="E982" s="66">
        <v>3</v>
      </c>
      <c r="F982" s="66" t="s">
        <v>190</v>
      </c>
      <c r="G982" s="66" t="s">
        <v>695</v>
      </c>
      <c r="H982" s="68" t="s">
        <v>58</v>
      </c>
      <c r="I982" s="68" t="s">
        <v>358</v>
      </c>
      <c r="J982" s="66" t="s">
        <v>58</v>
      </c>
      <c r="K982" s="69">
        <v>52487</v>
      </c>
    </row>
    <row r="983" spans="1:11" ht="13.2" customHeight="1" x14ac:dyDescent="0.2">
      <c r="A983" s="65" t="str">
        <f>IF(AND(F983='Funding Chart'!$B$12,COUNTIF($C$1:C983,C983)=1),MAX($A$1:A982)+1,"")</f>
        <v/>
      </c>
      <c r="B983" s="66" t="s">
        <v>68</v>
      </c>
      <c r="C983" s="66" t="s">
        <v>540</v>
      </c>
      <c r="D983" s="66" t="s">
        <v>365</v>
      </c>
      <c r="E983" s="66">
        <v>3</v>
      </c>
      <c r="F983" s="66" t="s">
        <v>190</v>
      </c>
      <c r="G983" s="66" t="s">
        <v>695</v>
      </c>
      <c r="H983" s="68" t="s">
        <v>359</v>
      </c>
      <c r="I983" s="68" t="s">
        <v>362</v>
      </c>
      <c r="J983" s="66" t="s">
        <v>359</v>
      </c>
      <c r="K983" s="69">
        <v>421517</v>
      </c>
    </row>
    <row r="984" spans="1:11" ht="13.2" customHeight="1" x14ac:dyDescent="0.2">
      <c r="A984" s="65" t="str">
        <f>IF(AND(F984='Funding Chart'!$B$12,COUNTIF($C$1:C984,C984)=1),MAX($A$1:A983)+1,"")</f>
        <v/>
      </c>
      <c r="B984" s="66" t="s">
        <v>65</v>
      </c>
      <c r="C984" s="66" t="s">
        <v>541</v>
      </c>
      <c r="D984" s="66" t="s">
        <v>365</v>
      </c>
      <c r="E984" s="66">
        <v>3</v>
      </c>
      <c r="F984" s="66" t="s">
        <v>65</v>
      </c>
      <c r="G984" s="66" t="s">
        <v>696</v>
      </c>
      <c r="H984" s="68" t="s">
        <v>81</v>
      </c>
      <c r="I984" s="68" t="s">
        <v>356</v>
      </c>
      <c r="J984" s="66" t="s">
        <v>81</v>
      </c>
      <c r="K984" s="69">
        <v>133495</v>
      </c>
    </row>
    <row r="985" spans="1:11" ht="13.2" customHeight="1" x14ac:dyDescent="0.2">
      <c r="A985" s="65" t="str">
        <f>IF(AND(F985='Funding Chart'!$B$12,COUNTIF($C$1:C985,C985)=1),MAX($A$1:A984)+1,"")</f>
        <v/>
      </c>
      <c r="B985" s="66" t="s">
        <v>65</v>
      </c>
      <c r="C985" s="66" t="s">
        <v>542</v>
      </c>
      <c r="D985" s="66" t="s">
        <v>365</v>
      </c>
      <c r="E985" s="66">
        <v>3</v>
      </c>
      <c r="F985" s="66" t="s">
        <v>65</v>
      </c>
      <c r="G985" s="66" t="s">
        <v>696</v>
      </c>
      <c r="H985" s="68" t="s">
        <v>81</v>
      </c>
      <c r="I985" s="68" t="s">
        <v>356</v>
      </c>
      <c r="J985" s="66" t="s">
        <v>81</v>
      </c>
      <c r="K985" s="69">
        <v>441645</v>
      </c>
    </row>
    <row r="986" spans="1:11" ht="13.2" customHeight="1" x14ac:dyDescent="0.2">
      <c r="A986" s="65" t="str">
        <f>IF(AND(F986='Funding Chart'!$B$12,COUNTIF($C$1:C986,C986)=1),MAX($A$1:A985)+1,"")</f>
        <v/>
      </c>
      <c r="B986" s="66" t="s">
        <v>65</v>
      </c>
      <c r="C986" s="66" t="s">
        <v>542</v>
      </c>
      <c r="D986" s="66" t="s">
        <v>365</v>
      </c>
      <c r="E986" s="66">
        <v>3</v>
      </c>
      <c r="F986" s="66" t="s">
        <v>65</v>
      </c>
      <c r="G986" s="66" t="s">
        <v>696</v>
      </c>
      <c r="H986" s="68" t="s">
        <v>58</v>
      </c>
      <c r="I986" s="68" t="s">
        <v>358</v>
      </c>
      <c r="J986" s="66" t="s">
        <v>58</v>
      </c>
      <c r="K986" s="69">
        <v>169874</v>
      </c>
    </row>
    <row r="987" spans="1:11" ht="13.2" customHeight="1" x14ac:dyDescent="0.2">
      <c r="A987" s="65" t="str">
        <f>IF(AND(F987='Funding Chart'!$B$12,COUNTIF($C$1:C987,C987)=1),MAX($A$1:A986)+1,"")</f>
        <v/>
      </c>
      <c r="B987" s="66" t="s">
        <v>65</v>
      </c>
      <c r="C987" s="66" t="s">
        <v>542</v>
      </c>
      <c r="D987" s="66" t="s">
        <v>365</v>
      </c>
      <c r="E987" s="66">
        <v>3</v>
      </c>
      <c r="F987" s="66" t="s">
        <v>65</v>
      </c>
      <c r="G987" s="66" t="s">
        <v>696</v>
      </c>
      <c r="H987" s="68" t="s">
        <v>359</v>
      </c>
      <c r="I987" s="68" t="s">
        <v>362</v>
      </c>
      <c r="J987" s="66" t="s">
        <v>359</v>
      </c>
      <c r="K987" s="69">
        <v>807358</v>
      </c>
    </row>
    <row r="988" spans="1:11" ht="13.2" customHeight="1" x14ac:dyDescent="0.2">
      <c r="A988" s="65" t="str">
        <f>IF(AND(F988='Funding Chart'!$B$12,COUNTIF($C$1:C988,C988)=1),MAX($A$1:A987)+1,"")</f>
        <v/>
      </c>
      <c r="B988" s="66" t="s">
        <v>65</v>
      </c>
      <c r="C988" s="66" t="s">
        <v>543</v>
      </c>
      <c r="D988" s="66" t="s">
        <v>365</v>
      </c>
      <c r="E988" s="66">
        <v>3</v>
      </c>
      <c r="F988" s="66" t="s">
        <v>65</v>
      </c>
      <c r="G988" s="66" t="s">
        <v>696</v>
      </c>
      <c r="H988" s="68" t="s">
        <v>81</v>
      </c>
      <c r="I988" s="68" t="s">
        <v>356</v>
      </c>
      <c r="J988" s="66" t="s">
        <v>81</v>
      </c>
      <c r="K988" s="69">
        <v>503695</v>
      </c>
    </row>
    <row r="989" spans="1:11" ht="13.2" customHeight="1" x14ac:dyDescent="0.2">
      <c r="A989" s="65" t="str">
        <f>IF(AND(F989='Funding Chart'!$B$12,COUNTIF($C$1:C989,C989)=1),MAX($A$1:A988)+1,"")</f>
        <v/>
      </c>
      <c r="B989" s="66" t="s">
        <v>65</v>
      </c>
      <c r="C989" s="66" t="s">
        <v>543</v>
      </c>
      <c r="D989" s="66" t="s">
        <v>365</v>
      </c>
      <c r="E989" s="66">
        <v>3</v>
      </c>
      <c r="F989" s="66" t="s">
        <v>65</v>
      </c>
      <c r="G989" s="66" t="s">
        <v>696</v>
      </c>
      <c r="H989" s="68" t="s">
        <v>58</v>
      </c>
      <c r="I989" s="68" t="s">
        <v>358</v>
      </c>
      <c r="J989" s="66" t="s">
        <v>58</v>
      </c>
      <c r="K989" s="69">
        <v>12285</v>
      </c>
    </row>
    <row r="990" spans="1:11" ht="13.2" customHeight="1" x14ac:dyDescent="0.2">
      <c r="A990" s="65" t="str">
        <f>IF(AND(F990='Funding Chart'!$B$12,COUNTIF($C$1:C990,C990)=1),MAX($A$1:A989)+1,"")</f>
        <v/>
      </c>
      <c r="B990" s="66" t="s">
        <v>65</v>
      </c>
      <c r="C990" s="66" t="s">
        <v>543</v>
      </c>
      <c r="D990" s="66" t="s">
        <v>365</v>
      </c>
      <c r="E990" s="66">
        <v>3</v>
      </c>
      <c r="F990" s="66" t="s">
        <v>65</v>
      </c>
      <c r="G990" s="66" t="s">
        <v>696</v>
      </c>
      <c r="H990" s="68" t="s">
        <v>359</v>
      </c>
      <c r="I990" s="68" t="s">
        <v>362</v>
      </c>
      <c r="J990" s="66" t="s">
        <v>359</v>
      </c>
      <c r="K990" s="69">
        <v>105812</v>
      </c>
    </row>
    <row r="991" spans="1:11" ht="13.2" customHeight="1" x14ac:dyDescent="0.2">
      <c r="A991" s="65" t="str">
        <f>IF(AND(F991='Funding Chart'!$B$12,COUNTIF($C$1:C991,C991)=1),MAX($A$1:A990)+1,"")</f>
        <v/>
      </c>
      <c r="B991" s="66" t="s">
        <v>65</v>
      </c>
      <c r="C991" s="66" t="s">
        <v>544</v>
      </c>
      <c r="D991" s="66" t="s">
        <v>365</v>
      </c>
      <c r="E991" s="66">
        <v>3</v>
      </c>
      <c r="F991" s="66" t="s">
        <v>65</v>
      </c>
      <c r="G991" s="66" t="s">
        <v>696</v>
      </c>
      <c r="H991" s="68" t="s">
        <v>81</v>
      </c>
      <c r="I991" s="68" t="s">
        <v>356</v>
      </c>
      <c r="J991" s="66" t="s">
        <v>81</v>
      </c>
      <c r="K991" s="69">
        <v>258444</v>
      </c>
    </row>
    <row r="992" spans="1:11" ht="13.2" customHeight="1" x14ac:dyDescent="0.2">
      <c r="A992" s="65" t="str">
        <f>IF(AND(F992='Funding Chart'!$B$12,COUNTIF($C$1:C992,C992)=1),MAX($A$1:A991)+1,"")</f>
        <v/>
      </c>
      <c r="B992" s="66" t="s">
        <v>65</v>
      </c>
      <c r="C992" s="66" t="s">
        <v>544</v>
      </c>
      <c r="D992" s="66" t="s">
        <v>365</v>
      </c>
      <c r="E992" s="66">
        <v>3</v>
      </c>
      <c r="F992" s="66" t="s">
        <v>65</v>
      </c>
      <c r="G992" s="66" t="s">
        <v>696</v>
      </c>
      <c r="H992" s="68" t="s">
        <v>58</v>
      </c>
      <c r="I992" s="68" t="s">
        <v>358</v>
      </c>
      <c r="J992" s="66" t="s">
        <v>58</v>
      </c>
      <c r="K992" s="69">
        <v>22107</v>
      </c>
    </row>
    <row r="993" spans="1:11" ht="13.2" customHeight="1" x14ac:dyDescent="0.2">
      <c r="A993" s="65" t="str">
        <f>IF(AND(F993='Funding Chart'!$B$12,COUNTIF($C$1:C993,C993)=1),MAX($A$1:A992)+1,"")</f>
        <v/>
      </c>
      <c r="B993" s="66" t="s">
        <v>65</v>
      </c>
      <c r="C993" s="66" t="s">
        <v>544</v>
      </c>
      <c r="D993" s="66" t="s">
        <v>365</v>
      </c>
      <c r="E993" s="66">
        <v>3</v>
      </c>
      <c r="F993" s="66" t="s">
        <v>65</v>
      </c>
      <c r="G993" s="66" t="s">
        <v>696</v>
      </c>
      <c r="H993" s="68" t="s">
        <v>359</v>
      </c>
      <c r="I993" s="68" t="s">
        <v>362</v>
      </c>
      <c r="J993" s="66" t="s">
        <v>359</v>
      </c>
      <c r="K993" s="69">
        <v>557110</v>
      </c>
    </row>
    <row r="994" spans="1:11" ht="13.2" customHeight="1" x14ac:dyDescent="0.2">
      <c r="A994" s="65" t="str">
        <f>IF(AND(F994='Funding Chart'!$B$12,COUNTIF($C$1:C994,C994)=1),MAX($A$1:A993)+1,"")</f>
        <v/>
      </c>
      <c r="B994" s="66" t="s">
        <v>65</v>
      </c>
      <c r="C994" s="66" t="s">
        <v>545</v>
      </c>
      <c r="D994" s="66" t="s">
        <v>365</v>
      </c>
      <c r="E994" s="66">
        <v>3</v>
      </c>
      <c r="F994" s="66" t="s">
        <v>65</v>
      </c>
      <c r="G994" s="66" t="s">
        <v>696</v>
      </c>
      <c r="H994" s="68" t="s">
        <v>81</v>
      </c>
      <c r="I994" s="68" t="s">
        <v>356</v>
      </c>
      <c r="J994" s="66" t="s">
        <v>81</v>
      </c>
      <c r="K994" s="69">
        <v>2550548</v>
      </c>
    </row>
    <row r="995" spans="1:11" ht="13.2" customHeight="1" x14ac:dyDescent="0.2">
      <c r="A995" s="65" t="str">
        <f>IF(AND(F995='Funding Chart'!$B$12,COUNTIF($C$1:C995,C995)=1),MAX($A$1:A994)+1,"")</f>
        <v/>
      </c>
      <c r="B995" s="66" t="s">
        <v>65</v>
      </c>
      <c r="C995" s="66" t="s">
        <v>545</v>
      </c>
      <c r="D995" s="66" t="s">
        <v>365</v>
      </c>
      <c r="E995" s="66">
        <v>3</v>
      </c>
      <c r="F995" s="66" t="s">
        <v>65</v>
      </c>
      <c r="G995" s="66" t="s">
        <v>696</v>
      </c>
      <c r="H995" s="68" t="s">
        <v>58</v>
      </c>
      <c r="I995" s="68" t="s">
        <v>358</v>
      </c>
      <c r="J995" s="66" t="s">
        <v>58</v>
      </c>
      <c r="K995" s="69">
        <v>133361</v>
      </c>
    </row>
    <row r="996" spans="1:11" ht="11.4" x14ac:dyDescent="0.2">
      <c r="A996" s="65" t="str">
        <f>IF(AND(F996='Funding Chart'!$B$12,COUNTIF($C$1:C996,C996)=1),MAX($A$1:A995)+1,"")</f>
        <v/>
      </c>
      <c r="B996" s="66" t="s">
        <v>65</v>
      </c>
      <c r="C996" s="66" t="s">
        <v>545</v>
      </c>
      <c r="D996" s="66" t="s">
        <v>365</v>
      </c>
      <c r="E996" s="66">
        <v>3</v>
      </c>
      <c r="F996" s="66" t="s">
        <v>65</v>
      </c>
      <c r="G996" s="66" t="s">
        <v>696</v>
      </c>
      <c r="H996" s="68" t="s">
        <v>359</v>
      </c>
      <c r="I996" s="68" t="s">
        <v>362</v>
      </c>
      <c r="J996" s="66" t="s">
        <v>359</v>
      </c>
      <c r="K996" s="69">
        <v>917980</v>
      </c>
    </row>
    <row r="997" spans="1:11" ht="13.2" customHeight="1" x14ac:dyDescent="0.2">
      <c r="A997" s="65" t="str">
        <f>IF(AND(F997='Funding Chart'!$B$12,COUNTIF($C$1:C997,C997)=1),MAX($A$1:A996)+1,"")</f>
        <v/>
      </c>
      <c r="B997" s="66" t="s">
        <v>64</v>
      </c>
      <c r="C997" s="66" t="s">
        <v>546</v>
      </c>
      <c r="D997" s="66" t="s">
        <v>365</v>
      </c>
      <c r="E997" s="66">
        <v>3</v>
      </c>
      <c r="F997" s="66" t="s">
        <v>64</v>
      </c>
      <c r="G997" s="66" t="s">
        <v>697</v>
      </c>
      <c r="H997" s="68" t="s">
        <v>81</v>
      </c>
      <c r="I997" s="68" t="s">
        <v>356</v>
      </c>
      <c r="J997" s="66" t="s">
        <v>81</v>
      </c>
      <c r="K997" s="69">
        <v>139311</v>
      </c>
    </row>
    <row r="998" spans="1:11" ht="11.4" x14ac:dyDescent="0.2">
      <c r="A998" s="65" t="str">
        <f>IF(AND(F998='Funding Chart'!$B$12,COUNTIF($C$1:C998,C998)=1),MAX($A$1:A997)+1,"")</f>
        <v/>
      </c>
      <c r="B998" s="66" t="s">
        <v>64</v>
      </c>
      <c r="C998" s="66" t="s">
        <v>546</v>
      </c>
      <c r="D998" s="66" t="s">
        <v>365</v>
      </c>
      <c r="E998" s="66">
        <v>3</v>
      </c>
      <c r="F998" s="66" t="s">
        <v>64</v>
      </c>
      <c r="G998" s="66" t="s">
        <v>697</v>
      </c>
      <c r="H998" s="68" t="s">
        <v>58</v>
      </c>
      <c r="I998" s="68" t="s">
        <v>358</v>
      </c>
      <c r="J998" s="66" t="s">
        <v>58</v>
      </c>
      <c r="K998" s="69">
        <v>38744</v>
      </c>
    </row>
    <row r="999" spans="1:11" ht="11.4" x14ac:dyDescent="0.2">
      <c r="A999" s="65" t="str">
        <f>IF(AND(F999='Funding Chart'!$B$12,COUNTIF($C$1:C999,C999)=1),MAX($A$1:A998)+1,"")</f>
        <v/>
      </c>
      <c r="B999" s="66" t="s">
        <v>64</v>
      </c>
      <c r="C999" s="66" t="s">
        <v>546</v>
      </c>
      <c r="D999" s="66" t="s">
        <v>365</v>
      </c>
      <c r="E999" s="66">
        <v>3</v>
      </c>
      <c r="F999" s="66" t="s">
        <v>64</v>
      </c>
      <c r="G999" s="66" t="s">
        <v>697</v>
      </c>
      <c r="H999" s="68" t="s">
        <v>359</v>
      </c>
      <c r="I999" s="68" t="s">
        <v>362</v>
      </c>
      <c r="J999" s="66" t="s">
        <v>359</v>
      </c>
      <c r="K999" s="69">
        <v>163557</v>
      </c>
    </row>
    <row r="1000" spans="1:11" ht="13.2" customHeight="1" x14ac:dyDescent="0.2">
      <c r="A1000" s="65" t="str">
        <f>IF(AND(F1000='Funding Chart'!$B$12,COUNTIF($C$1:C1000,C1000)=1),MAX($A$1:A999)+1,"")</f>
        <v/>
      </c>
      <c r="B1000" s="66" t="s">
        <v>64</v>
      </c>
      <c r="C1000" s="66" t="s">
        <v>547</v>
      </c>
      <c r="D1000" s="66" t="s">
        <v>365</v>
      </c>
      <c r="E1000" s="66">
        <v>3</v>
      </c>
      <c r="F1000" s="66" t="s">
        <v>64</v>
      </c>
      <c r="G1000" s="66" t="s">
        <v>697</v>
      </c>
      <c r="H1000" s="68" t="s">
        <v>81</v>
      </c>
      <c r="I1000" s="68" t="s">
        <v>356</v>
      </c>
      <c r="J1000" s="66" t="s">
        <v>81</v>
      </c>
      <c r="K1000" s="69">
        <v>535130</v>
      </c>
    </row>
    <row r="1001" spans="1:11" ht="13.2" customHeight="1" x14ac:dyDescent="0.2">
      <c r="A1001" s="65" t="str">
        <f>IF(AND(F1001='Funding Chart'!$B$12,COUNTIF($C$1:C1001,C1001)=1),MAX($A$1:A1000)+1,"")</f>
        <v/>
      </c>
      <c r="B1001" s="66" t="s">
        <v>64</v>
      </c>
      <c r="C1001" s="66" t="s">
        <v>548</v>
      </c>
      <c r="D1001" s="66" t="s">
        <v>365</v>
      </c>
      <c r="E1001" s="66">
        <v>3</v>
      </c>
      <c r="F1001" s="66" t="s">
        <v>64</v>
      </c>
      <c r="G1001" s="66" t="s">
        <v>697</v>
      </c>
      <c r="H1001" s="68" t="s">
        <v>81</v>
      </c>
      <c r="I1001" s="68" t="s">
        <v>356</v>
      </c>
      <c r="J1001" s="66" t="s">
        <v>81</v>
      </c>
      <c r="K1001" s="69">
        <v>5926321</v>
      </c>
    </row>
    <row r="1002" spans="1:11" ht="13.2" customHeight="1" x14ac:dyDescent="0.2">
      <c r="A1002" s="65" t="str">
        <f>IF(AND(F1002='Funding Chart'!$B$12,COUNTIF($C$1:C1002,C1002)=1),MAX($A$1:A1001)+1,"")</f>
        <v/>
      </c>
      <c r="B1002" s="66" t="s">
        <v>64</v>
      </c>
      <c r="C1002" s="66" t="s">
        <v>548</v>
      </c>
      <c r="D1002" s="66" t="s">
        <v>365</v>
      </c>
      <c r="E1002" s="66">
        <v>3</v>
      </c>
      <c r="F1002" s="66" t="s">
        <v>64</v>
      </c>
      <c r="G1002" s="66" t="s">
        <v>697</v>
      </c>
      <c r="H1002" s="68" t="s">
        <v>58</v>
      </c>
      <c r="I1002" s="68" t="s">
        <v>358</v>
      </c>
      <c r="J1002" s="66" t="s">
        <v>58</v>
      </c>
      <c r="K1002" s="69">
        <v>311130</v>
      </c>
    </row>
    <row r="1003" spans="1:11" ht="13.2" customHeight="1" x14ac:dyDescent="0.2">
      <c r="A1003" s="65" t="str">
        <f>IF(AND(F1003='Funding Chart'!$B$12,COUNTIF($C$1:C1003,C1003)=1),MAX($A$1:A1002)+1,"")</f>
        <v/>
      </c>
      <c r="B1003" s="66" t="s">
        <v>64</v>
      </c>
      <c r="C1003" s="66" t="s">
        <v>548</v>
      </c>
      <c r="D1003" s="66" t="s">
        <v>365</v>
      </c>
      <c r="E1003" s="66">
        <v>3</v>
      </c>
      <c r="F1003" s="66" t="s">
        <v>64</v>
      </c>
      <c r="G1003" s="66" t="s">
        <v>697</v>
      </c>
      <c r="H1003" s="68" t="s">
        <v>359</v>
      </c>
      <c r="I1003" s="68" t="s">
        <v>362</v>
      </c>
      <c r="J1003" s="66" t="s">
        <v>359</v>
      </c>
      <c r="K1003" s="69">
        <v>1110008</v>
      </c>
    </row>
    <row r="1004" spans="1:11" ht="13.2" customHeight="1" x14ac:dyDescent="0.2">
      <c r="A1004" s="65" t="str">
        <f>IF(AND(F1004='Funding Chart'!$B$12,COUNTIF($C$1:C1004,C1004)=1),MAX($A$1:A1003)+1,"")</f>
        <v/>
      </c>
      <c r="B1004" s="66" t="s">
        <v>64</v>
      </c>
      <c r="C1004" s="66" t="s">
        <v>549</v>
      </c>
      <c r="D1004" s="66" t="s">
        <v>365</v>
      </c>
      <c r="E1004" s="66">
        <v>3</v>
      </c>
      <c r="F1004" s="66" t="s">
        <v>64</v>
      </c>
      <c r="G1004" s="66" t="s">
        <v>697</v>
      </c>
      <c r="H1004" s="68" t="s">
        <v>359</v>
      </c>
      <c r="I1004" s="68" t="s">
        <v>362</v>
      </c>
      <c r="J1004" s="66" t="s">
        <v>359</v>
      </c>
      <c r="K1004" s="69">
        <v>165287</v>
      </c>
    </row>
    <row r="1005" spans="1:11" ht="13.2" customHeight="1" x14ac:dyDescent="0.2">
      <c r="A1005" s="65" t="str">
        <f>IF(AND(F1005='Funding Chart'!$B$12,COUNTIF($C$1:C1005,C1005)=1),MAX($A$1:A1004)+1,"")</f>
        <v/>
      </c>
      <c r="B1005" s="66" t="s">
        <v>64</v>
      </c>
      <c r="C1005" s="66" t="s">
        <v>549</v>
      </c>
      <c r="D1005" s="66" t="s">
        <v>365</v>
      </c>
      <c r="E1005" s="66">
        <v>3</v>
      </c>
      <c r="F1005" s="66" t="s">
        <v>64</v>
      </c>
      <c r="G1005" s="66" t="s">
        <v>697</v>
      </c>
      <c r="H1005" s="68" t="s">
        <v>81</v>
      </c>
      <c r="I1005" s="68" t="s">
        <v>356</v>
      </c>
      <c r="J1005" s="66" t="s">
        <v>81</v>
      </c>
      <c r="K1005" s="69">
        <v>271996</v>
      </c>
    </row>
    <row r="1006" spans="1:11" ht="13.2" customHeight="1" x14ac:dyDescent="0.2">
      <c r="A1006" s="65" t="str">
        <f>IF(AND(F1006='Funding Chart'!$B$12,COUNTIF($C$1:C1006,C1006)=1),MAX($A$1:A1005)+1,"")</f>
        <v/>
      </c>
      <c r="B1006" s="66" t="s">
        <v>63</v>
      </c>
      <c r="C1006" s="66" t="s">
        <v>551</v>
      </c>
      <c r="D1006" s="66" t="s">
        <v>365</v>
      </c>
      <c r="E1006" s="66">
        <v>3</v>
      </c>
      <c r="F1006" s="66" t="s">
        <v>63</v>
      </c>
      <c r="G1006" s="66" t="s">
        <v>663</v>
      </c>
      <c r="H1006" s="68" t="s">
        <v>81</v>
      </c>
      <c r="I1006" s="68" t="s">
        <v>356</v>
      </c>
      <c r="J1006" s="66" t="s">
        <v>81</v>
      </c>
      <c r="K1006" s="69">
        <v>680628</v>
      </c>
    </row>
    <row r="1007" spans="1:11" ht="13.2" customHeight="1" x14ac:dyDescent="0.2">
      <c r="A1007" s="65" t="str">
        <f>IF(AND(F1007='Funding Chart'!$B$12,COUNTIF($C$1:C1007,C1007)=1),MAX($A$1:A1006)+1,"")</f>
        <v/>
      </c>
      <c r="B1007" s="66" t="s">
        <v>171</v>
      </c>
      <c r="C1007" s="66" t="s">
        <v>553</v>
      </c>
      <c r="D1007" s="66" t="s">
        <v>365</v>
      </c>
      <c r="E1007" s="66">
        <v>3</v>
      </c>
      <c r="F1007" s="66" t="s">
        <v>169</v>
      </c>
      <c r="G1007" s="66" t="s">
        <v>168</v>
      </c>
      <c r="H1007" s="68" t="s">
        <v>81</v>
      </c>
      <c r="I1007" s="68" t="s">
        <v>356</v>
      </c>
      <c r="J1007" s="66" t="s">
        <v>81</v>
      </c>
      <c r="K1007" s="69">
        <v>1069090</v>
      </c>
    </row>
    <row r="1008" spans="1:11" ht="13.2" customHeight="1" x14ac:dyDescent="0.2">
      <c r="A1008" s="65" t="str">
        <f>IF(AND(F1008='Funding Chart'!$B$12,COUNTIF($C$1:C1008,C1008)=1),MAX($A$1:A1007)+1,"")</f>
        <v/>
      </c>
      <c r="B1008" s="66" t="s">
        <v>171</v>
      </c>
      <c r="C1008" s="66" t="s">
        <v>553</v>
      </c>
      <c r="D1008" s="66" t="s">
        <v>365</v>
      </c>
      <c r="E1008" s="66">
        <v>3</v>
      </c>
      <c r="F1008" s="66" t="s">
        <v>169</v>
      </c>
      <c r="G1008" s="66" t="s">
        <v>168</v>
      </c>
      <c r="H1008" s="68" t="s">
        <v>58</v>
      </c>
      <c r="I1008" s="68" t="s">
        <v>358</v>
      </c>
      <c r="J1008" s="66" t="s">
        <v>58</v>
      </c>
      <c r="K1008" s="69">
        <v>4315</v>
      </c>
    </row>
    <row r="1009" spans="1:11" ht="13.2" customHeight="1" x14ac:dyDescent="0.2">
      <c r="A1009" s="65" t="str">
        <f>IF(AND(F1009='Funding Chart'!$B$12,COUNTIF($C$1:C1009,C1009)=1),MAX($A$1:A1008)+1,"")</f>
        <v/>
      </c>
      <c r="B1009" s="66" t="s">
        <v>171</v>
      </c>
      <c r="C1009" s="66" t="s">
        <v>554</v>
      </c>
      <c r="D1009" s="66" t="s">
        <v>365</v>
      </c>
      <c r="E1009" s="66">
        <v>3</v>
      </c>
      <c r="F1009" s="66" t="s">
        <v>169</v>
      </c>
      <c r="G1009" s="66" t="s">
        <v>168</v>
      </c>
      <c r="H1009" s="68" t="s">
        <v>81</v>
      </c>
      <c r="I1009" s="68" t="s">
        <v>356</v>
      </c>
      <c r="J1009" s="66" t="s">
        <v>81</v>
      </c>
      <c r="K1009" s="69">
        <v>951106</v>
      </c>
    </row>
    <row r="1010" spans="1:11" ht="13.2" customHeight="1" x14ac:dyDescent="0.2">
      <c r="A1010" s="65" t="str">
        <f>IF(AND(F1010='Funding Chart'!$B$12,COUNTIF($C$1:C1010,C1010)=1),MAX($A$1:A1009)+1,"")</f>
        <v/>
      </c>
      <c r="B1010" s="66" t="s">
        <v>171</v>
      </c>
      <c r="C1010" s="66" t="s">
        <v>554</v>
      </c>
      <c r="D1010" s="66" t="s">
        <v>365</v>
      </c>
      <c r="E1010" s="66">
        <v>3</v>
      </c>
      <c r="F1010" s="66" t="s">
        <v>169</v>
      </c>
      <c r="G1010" s="66" t="s">
        <v>168</v>
      </c>
      <c r="H1010" s="68" t="s">
        <v>58</v>
      </c>
      <c r="I1010" s="68" t="s">
        <v>358</v>
      </c>
      <c r="J1010" s="66" t="s">
        <v>58</v>
      </c>
      <c r="K1010" s="69">
        <v>14377</v>
      </c>
    </row>
    <row r="1011" spans="1:11" ht="13.2" customHeight="1" x14ac:dyDescent="0.2">
      <c r="A1011" s="65" t="str">
        <f>IF(AND(F1011='Funding Chart'!$B$12,COUNTIF($C$1:C1011,C1011)=1),MAX($A$1:A1010)+1,"")</f>
        <v/>
      </c>
      <c r="B1011" s="66" t="s">
        <v>171</v>
      </c>
      <c r="C1011" s="66" t="s">
        <v>556</v>
      </c>
      <c r="D1011" s="66" t="s">
        <v>365</v>
      </c>
      <c r="E1011" s="66">
        <v>3</v>
      </c>
      <c r="F1011" s="66" t="s">
        <v>169</v>
      </c>
      <c r="G1011" s="66" t="s">
        <v>168</v>
      </c>
      <c r="H1011" s="68" t="s">
        <v>81</v>
      </c>
      <c r="I1011" s="68" t="s">
        <v>356</v>
      </c>
      <c r="J1011" s="66" t="s">
        <v>81</v>
      </c>
      <c r="K1011" s="69">
        <v>2293596</v>
      </c>
    </row>
    <row r="1012" spans="1:11" ht="13.2" customHeight="1" x14ac:dyDescent="0.2">
      <c r="A1012" s="65" t="str">
        <f>IF(AND(F1012='Funding Chart'!$B$12,COUNTIF($C$1:C1012,C1012)=1),MAX($A$1:A1011)+1,"")</f>
        <v/>
      </c>
      <c r="B1012" s="66" t="s">
        <v>171</v>
      </c>
      <c r="C1012" s="66" t="s">
        <v>556</v>
      </c>
      <c r="D1012" s="66" t="s">
        <v>365</v>
      </c>
      <c r="E1012" s="66">
        <v>3</v>
      </c>
      <c r="F1012" s="66" t="s">
        <v>169</v>
      </c>
      <c r="G1012" s="66" t="s">
        <v>168</v>
      </c>
      <c r="H1012" s="68" t="s">
        <v>58</v>
      </c>
      <c r="I1012" s="68" t="s">
        <v>358</v>
      </c>
      <c r="J1012" s="66" t="s">
        <v>58</v>
      </c>
      <c r="K1012" s="69">
        <v>52550</v>
      </c>
    </row>
    <row r="1013" spans="1:11" ht="13.2" customHeight="1" x14ac:dyDescent="0.2">
      <c r="A1013" s="65" t="str">
        <f>IF(AND(F1013='Funding Chart'!$B$12,COUNTIF($C$1:C1013,C1013)=1),MAX($A$1:A1012)+1,"")</f>
        <v/>
      </c>
      <c r="B1013" s="66" t="s">
        <v>171</v>
      </c>
      <c r="C1013" s="66" t="s">
        <v>556</v>
      </c>
      <c r="D1013" s="66" t="s">
        <v>365</v>
      </c>
      <c r="E1013" s="66">
        <v>3</v>
      </c>
      <c r="F1013" s="66" t="s">
        <v>169</v>
      </c>
      <c r="G1013" s="66" t="s">
        <v>168</v>
      </c>
      <c r="H1013" s="68" t="s">
        <v>359</v>
      </c>
      <c r="I1013" s="68" t="s">
        <v>362</v>
      </c>
      <c r="J1013" s="66" t="s">
        <v>359</v>
      </c>
      <c r="K1013" s="69">
        <v>1117281</v>
      </c>
    </row>
    <row r="1014" spans="1:11" ht="13.2" customHeight="1" x14ac:dyDescent="0.2">
      <c r="A1014" s="65" t="str">
        <f>IF(AND(F1014='Funding Chart'!$B$12,COUNTIF($C$1:C1014,C1014)=1),MAX($A$1:A1013)+1,"")</f>
        <v/>
      </c>
      <c r="B1014" s="66" t="s">
        <v>171</v>
      </c>
      <c r="C1014" s="66" t="s">
        <v>557</v>
      </c>
      <c r="D1014" s="66" t="s">
        <v>365</v>
      </c>
      <c r="E1014" s="66">
        <v>3</v>
      </c>
      <c r="F1014" s="66" t="s">
        <v>169</v>
      </c>
      <c r="G1014" s="66" t="s">
        <v>168</v>
      </c>
      <c r="H1014" s="68" t="s">
        <v>81</v>
      </c>
      <c r="I1014" s="68" t="s">
        <v>356</v>
      </c>
      <c r="J1014" s="66" t="s">
        <v>81</v>
      </c>
      <c r="K1014" s="69">
        <v>334430</v>
      </c>
    </row>
    <row r="1015" spans="1:11" ht="11.4" x14ac:dyDescent="0.2">
      <c r="A1015" s="65" t="str">
        <f>IF(AND(F1015='Funding Chart'!$B$12,COUNTIF($C$1:C1015,C1015)=1),MAX($A$1:A1014)+1,"")</f>
        <v/>
      </c>
      <c r="B1015" s="66" t="s">
        <v>171</v>
      </c>
      <c r="C1015" s="66" t="s">
        <v>557</v>
      </c>
      <c r="D1015" s="66" t="s">
        <v>365</v>
      </c>
      <c r="E1015" s="66">
        <v>3</v>
      </c>
      <c r="F1015" s="66" t="s">
        <v>169</v>
      </c>
      <c r="G1015" s="66" t="s">
        <v>168</v>
      </c>
      <c r="H1015" s="68" t="s">
        <v>359</v>
      </c>
      <c r="I1015" s="68" t="s">
        <v>362</v>
      </c>
      <c r="J1015" s="66" t="s">
        <v>359</v>
      </c>
      <c r="K1015" s="69">
        <v>161639</v>
      </c>
    </row>
    <row r="1016" spans="1:11" ht="11.4" x14ac:dyDescent="0.2">
      <c r="A1016" s="65" t="str">
        <f>IF(AND(F1016='Funding Chart'!$B$12,COUNTIF($C$1:C1016,C1016)=1),MAX($A$1:A1015)+1,"")</f>
        <v/>
      </c>
      <c r="B1016" s="66" t="s">
        <v>61</v>
      </c>
      <c r="C1016" s="66" t="s">
        <v>558</v>
      </c>
      <c r="D1016" s="66" t="s">
        <v>365</v>
      </c>
      <c r="E1016" s="66">
        <v>3</v>
      </c>
      <c r="F1016" s="66" t="s">
        <v>720</v>
      </c>
      <c r="G1016" s="66" t="s">
        <v>710</v>
      </c>
      <c r="H1016" s="68" t="s">
        <v>81</v>
      </c>
      <c r="I1016" s="68" t="s">
        <v>356</v>
      </c>
      <c r="J1016" s="66" t="s">
        <v>81</v>
      </c>
      <c r="K1016" s="69">
        <v>5702193</v>
      </c>
    </row>
    <row r="1017" spans="1:11" ht="11.4" x14ac:dyDescent="0.2">
      <c r="A1017" s="65" t="str">
        <f>IF(AND(F1017='Funding Chart'!$B$12,COUNTIF($C$1:C1017,C1017)=1),MAX($A$1:A1016)+1,"")</f>
        <v/>
      </c>
      <c r="B1017" s="66" t="s">
        <v>61</v>
      </c>
      <c r="C1017" s="66" t="s">
        <v>558</v>
      </c>
      <c r="D1017" s="66" t="s">
        <v>365</v>
      </c>
      <c r="E1017" s="66">
        <v>3</v>
      </c>
      <c r="F1017" s="66" t="s">
        <v>720</v>
      </c>
      <c r="G1017" s="66" t="s">
        <v>710</v>
      </c>
      <c r="H1017" s="68" t="s">
        <v>58</v>
      </c>
      <c r="I1017" s="68" t="s">
        <v>358</v>
      </c>
      <c r="J1017" s="66" t="s">
        <v>58</v>
      </c>
      <c r="K1017" s="69">
        <v>58147</v>
      </c>
    </row>
    <row r="1018" spans="1:11" ht="11.4" x14ac:dyDescent="0.2">
      <c r="A1018" s="65" t="str">
        <f>IF(AND(F1018='Funding Chart'!$B$12,COUNTIF($C$1:C1018,C1018)=1),MAX($A$1:A1017)+1,"")</f>
        <v/>
      </c>
      <c r="B1018" s="66" t="s">
        <v>61</v>
      </c>
      <c r="C1018" s="66" t="s">
        <v>558</v>
      </c>
      <c r="D1018" s="66" t="s">
        <v>365</v>
      </c>
      <c r="E1018" s="66">
        <v>3</v>
      </c>
      <c r="F1018" s="66" t="s">
        <v>720</v>
      </c>
      <c r="G1018" s="66" t="s">
        <v>710</v>
      </c>
      <c r="H1018" s="68" t="s">
        <v>359</v>
      </c>
      <c r="I1018" s="68" t="s">
        <v>362</v>
      </c>
      <c r="J1018" s="66" t="s">
        <v>359</v>
      </c>
      <c r="K1018" s="69">
        <v>783596</v>
      </c>
    </row>
    <row r="1019" spans="1:11" ht="13.2" customHeight="1" x14ac:dyDescent="0.2">
      <c r="A1019" s="65" t="str">
        <f>IF(AND(F1019='Funding Chart'!$B$12,COUNTIF($C$1:C1019,C1019)=1),MAX($A$1:A1018)+1,"")</f>
        <v/>
      </c>
      <c r="B1019" s="66" t="s">
        <v>61</v>
      </c>
      <c r="C1019" s="66" t="s">
        <v>558</v>
      </c>
      <c r="D1019" s="66" t="s">
        <v>365</v>
      </c>
      <c r="E1019" s="66">
        <v>3</v>
      </c>
      <c r="F1019" s="66" t="s">
        <v>720</v>
      </c>
      <c r="G1019" s="66" t="s">
        <v>710</v>
      </c>
      <c r="H1019" s="68" t="s">
        <v>360</v>
      </c>
      <c r="I1019" s="68" t="s">
        <v>362</v>
      </c>
      <c r="J1019" s="66" t="s">
        <v>360</v>
      </c>
      <c r="K1019" s="69">
        <v>8974</v>
      </c>
    </row>
    <row r="1020" spans="1:11" ht="13.2" customHeight="1" x14ac:dyDescent="0.2">
      <c r="A1020" s="65" t="str">
        <f>IF(AND(F1020='Funding Chart'!$B$12,COUNTIF($C$1:C1020,C1020)=1),MAX($A$1:A1019)+1,"")</f>
        <v/>
      </c>
      <c r="B1020" s="66" t="s">
        <v>61</v>
      </c>
      <c r="C1020" s="66" t="s">
        <v>559</v>
      </c>
      <c r="D1020" s="66" t="s">
        <v>365</v>
      </c>
      <c r="E1020" s="66">
        <v>3</v>
      </c>
      <c r="F1020" s="66" t="s">
        <v>720</v>
      </c>
      <c r="G1020" s="66" t="s">
        <v>710</v>
      </c>
      <c r="H1020" s="68" t="s">
        <v>361</v>
      </c>
      <c r="I1020" s="68" t="s">
        <v>362</v>
      </c>
      <c r="J1020" s="66" t="s">
        <v>361</v>
      </c>
      <c r="K1020" s="69">
        <v>1833743</v>
      </c>
    </row>
    <row r="1021" spans="1:11" ht="11.4" x14ac:dyDescent="0.2">
      <c r="A1021" s="65" t="str">
        <f>IF(AND(F1021='Funding Chart'!$B$12,COUNTIF($C$1:C1021,C1021)=1),MAX($A$1:A1020)+1,"")</f>
        <v/>
      </c>
      <c r="B1021" s="66" t="s">
        <v>61</v>
      </c>
      <c r="C1021" s="66" t="s">
        <v>559</v>
      </c>
      <c r="D1021" s="66" t="s">
        <v>365</v>
      </c>
      <c r="E1021" s="66">
        <v>3</v>
      </c>
      <c r="F1021" s="66" t="s">
        <v>720</v>
      </c>
      <c r="G1021" s="66" t="s">
        <v>710</v>
      </c>
      <c r="H1021" s="68" t="s">
        <v>81</v>
      </c>
      <c r="I1021" s="68" t="s">
        <v>356</v>
      </c>
      <c r="J1021" s="66" t="s">
        <v>81</v>
      </c>
      <c r="K1021" s="69">
        <v>480175</v>
      </c>
    </row>
    <row r="1022" spans="1:11" ht="11.4" x14ac:dyDescent="0.2">
      <c r="A1022" s="65" t="str">
        <f>IF(AND(F1022='Funding Chart'!$B$12,COUNTIF($C$1:C1022,C1022)=1),MAX($A$1:A1021)+1,"")</f>
        <v/>
      </c>
      <c r="B1022" s="66" t="s">
        <v>61</v>
      </c>
      <c r="C1022" s="66" t="s">
        <v>559</v>
      </c>
      <c r="D1022" s="66" t="s">
        <v>365</v>
      </c>
      <c r="E1022" s="66">
        <v>3</v>
      </c>
      <c r="F1022" s="66" t="s">
        <v>720</v>
      </c>
      <c r="G1022" s="66" t="s">
        <v>710</v>
      </c>
      <c r="H1022" s="68" t="s">
        <v>58</v>
      </c>
      <c r="I1022" s="68" t="s">
        <v>358</v>
      </c>
      <c r="J1022" s="66" t="s">
        <v>58</v>
      </c>
      <c r="K1022" s="69">
        <v>1238</v>
      </c>
    </row>
    <row r="1023" spans="1:11" ht="11.4" x14ac:dyDescent="0.2">
      <c r="A1023" s="65" t="str">
        <f>IF(AND(F1023='Funding Chart'!$B$12,COUNTIF($C$1:C1023,C1023)=1),MAX($A$1:A1022)+1,"")</f>
        <v/>
      </c>
      <c r="B1023" s="66" t="s">
        <v>61</v>
      </c>
      <c r="C1023" s="66" t="s">
        <v>559</v>
      </c>
      <c r="D1023" s="66" t="s">
        <v>365</v>
      </c>
      <c r="E1023" s="66">
        <v>3</v>
      </c>
      <c r="F1023" s="66" t="s">
        <v>720</v>
      </c>
      <c r="G1023" s="66" t="s">
        <v>710</v>
      </c>
      <c r="H1023" s="68" t="s">
        <v>359</v>
      </c>
      <c r="I1023" s="68" t="s">
        <v>362</v>
      </c>
      <c r="J1023" s="66" t="s">
        <v>359</v>
      </c>
      <c r="K1023" s="69">
        <v>259030</v>
      </c>
    </row>
    <row r="1024" spans="1:11" ht="11.4" x14ac:dyDescent="0.2">
      <c r="A1024" s="65" t="str">
        <f>IF(AND(F1024='Funding Chart'!$B$12,COUNTIF($C$1:C1024,C1024)=1),MAX($A$1:A1023)+1,"")</f>
        <v/>
      </c>
      <c r="B1024" s="66" t="s">
        <v>61</v>
      </c>
      <c r="C1024" s="66" t="s">
        <v>560</v>
      </c>
      <c r="D1024" s="66" t="s">
        <v>365</v>
      </c>
      <c r="E1024" s="66">
        <v>3</v>
      </c>
      <c r="F1024" s="66" t="s">
        <v>720</v>
      </c>
      <c r="G1024" s="66" t="s">
        <v>710</v>
      </c>
      <c r="H1024" s="68" t="s">
        <v>58</v>
      </c>
      <c r="I1024" s="68" t="s">
        <v>358</v>
      </c>
      <c r="J1024" s="66" t="s">
        <v>58</v>
      </c>
      <c r="K1024" s="69">
        <v>68664</v>
      </c>
    </row>
    <row r="1025" spans="1:11" ht="11.4" x14ac:dyDescent="0.2">
      <c r="A1025" s="65" t="str">
        <f>IF(AND(F1025='Funding Chart'!$B$12,COUNTIF($C$1:C1025,C1025)=1),MAX($A$1:A1024)+1,"")</f>
        <v/>
      </c>
      <c r="B1025" s="66" t="s">
        <v>61</v>
      </c>
      <c r="C1025" s="66" t="s">
        <v>560</v>
      </c>
      <c r="D1025" s="66" t="s">
        <v>365</v>
      </c>
      <c r="E1025" s="66">
        <v>3</v>
      </c>
      <c r="F1025" s="66" t="s">
        <v>720</v>
      </c>
      <c r="G1025" s="66" t="s">
        <v>710</v>
      </c>
      <c r="H1025" s="68" t="s">
        <v>81</v>
      </c>
      <c r="I1025" s="68" t="s">
        <v>356</v>
      </c>
      <c r="J1025" s="66" t="s">
        <v>81</v>
      </c>
      <c r="K1025" s="69">
        <v>1733570</v>
      </c>
    </row>
    <row r="1026" spans="1:11" ht="11.4" x14ac:dyDescent="0.2">
      <c r="A1026" s="65" t="str">
        <f>IF(AND(F1026='Funding Chart'!$B$12,COUNTIF($C$1:C1026,C1026)=1),MAX($A$1:A1025)+1,"")</f>
        <v/>
      </c>
      <c r="B1026" s="66" t="s">
        <v>61</v>
      </c>
      <c r="C1026" s="66" t="s">
        <v>560</v>
      </c>
      <c r="D1026" s="66" t="s">
        <v>365</v>
      </c>
      <c r="E1026" s="66">
        <v>3</v>
      </c>
      <c r="F1026" s="66" t="s">
        <v>720</v>
      </c>
      <c r="G1026" s="66" t="s">
        <v>710</v>
      </c>
      <c r="H1026" s="68" t="s">
        <v>360</v>
      </c>
      <c r="I1026" s="68" t="s">
        <v>362</v>
      </c>
      <c r="J1026" s="66" t="s">
        <v>360</v>
      </c>
      <c r="K1026" s="69">
        <v>14008</v>
      </c>
    </row>
    <row r="1027" spans="1:11" ht="11.4" x14ac:dyDescent="0.2">
      <c r="A1027" s="65" t="str">
        <f>IF(AND(F1027='Funding Chart'!$B$12,COUNTIF($C$1:C1027,C1027)=1),MAX($A$1:A1026)+1,"")</f>
        <v/>
      </c>
      <c r="B1027" s="66" t="s">
        <v>162</v>
      </c>
      <c r="C1027" s="66" t="s">
        <v>561</v>
      </c>
      <c r="D1027" s="66" t="s">
        <v>365</v>
      </c>
      <c r="E1027" s="66">
        <v>3</v>
      </c>
      <c r="F1027" s="66" t="s">
        <v>162</v>
      </c>
      <c r="G1027" s="66" t="s">
        <v>699</v>
      </c>
      <c r="H1027" s="68" t="s">
        <v>81</v>
      </c>
      <c r="I1027" s="68" t="s">
        <v>356</v>
      </c>
      <c r="J1027" s="66" t="s">
        <v>81</v>
      </c>
      <c r="K1027" s="69">
        <v>237819</v>
      </c>
    </row>
    <row r="1028" spans="1:11" ht="11.4" x14ac:dyDescent="0.2">
      <c r="A1028" s="65" t="str">
        <f>IF(AND(F1028='Funding Chart'!$B$12,COUNTIF($C$1:C1028,C1028)=1),MAX($A$1:A1027)+1,"")</f>
        <v/>
      </c>
      <c r="B1028" s="66" t="s">
        <v>162</v>
      </c>
      <c r="C1028" s="66" t="s">
        <v>561</v>
      </c>
      <c r="D1028" s="66" t="s">
        <v>365</v>
      </c>
      <c r="E1028" s="66">
        <v>3</v>
      </c>
      <c r="F1028" s="66" t="s">
        <v>162</v>
      </c>
      <c r="G1028" s="66" t="s">
        <v>699</v>
      </c>
      <c r="H1028" s="68" t="s">
        <v>58</v>
      </c>
      <c r="I1028" s="68" t="s">
        <v>358</v>
      </c>
      <c r="J1028" s="66" t="s">
        <v>58</v>
      </c>
      <c r="K1028" s="69">
        <v>32860</v>
      </c>
    </row>
    <row r="1029" spans="1:11" ht="11.4" x14ac:dyDescent="0.2">
      <c r="A1029" s="65" t="str">
        <f>IF(AND(F1029='Funding Chart'!$B$12,COUNTIF($C$1:C1029,C1029)=1),MAX($A$1:A1028)+1,"")</f>
        <v/>
      </c>
      <c r="B1029" s="66" t="s">
        <v>162</v>
      </c>
      <c r="C1029" s="66" t="s">
        <v>562</v>
      </c>
      <c r="D1029" s="66" t="s">
        <v>365</v>
      </c>
      <c r="E1029" s="66">
        <v>3</v>
      </c>
      <c r="F1029" s="66" t="s">
        <v>162</v>
      </c>
      <c r="G1029" s="66" t="s">
        <v>699</v>
      </c>
      <c r="H1029" s="68" t="s">
        <v>81</v>
      </c>
      <c r="I1029" s="68" t="s">
        <v>356</v>
      </c>
      <c r="J1029" s="66" t="s">
        <v>81</v>
      </c>
      <c r="K1029" s="69">
        <v>272687</v>
      </c>
    </row>
    <row r="1030" spans="1:11" ht="11.4" x14ac:dyDescent="0.2">
      <c r="A1030" s="65" t="str">
        <f>IF(AND(F1030='Funding Chart'!$B$12,COUNTIF($C$1:C1030,C1030)=1),MAX($A$1:A1029)+1,"")</f>
        <v/>
      </c>
      <c r="B1030" s="66" t="s">
        <v>162</v>
      </c>
      <c r="C1030" s="66" t="s">
        <v>563</v>
      </c>
      <c r="D1030" s="66" t="s">
        <v>365</v>
      </c>
      <c r="E1030" s="66">
        <v>3</v>
      </c>
      <c r="F1030" s="66" t="s">
        <v>162</v>
      </c>
      <c r="G1030" s="66" t="s">
        <v>699</v>
      </c>
      <c r="H1030" s="68" t="s">
        <v>81</v>
      </c>
      <c r="I1030" s="68" t="s">
        <v>356</v>
      </c>
      <c r="J1030" s="66" t="s">
        <v>81</v>
      </c>
      <c r="K1030" s="69">
        <v>4877</v>
      </c>
    </row>
    <row r="1031" spans="1:11" ht="13.2" customHeight="1" x14ac:dyDescent="0.2">
      <c r="A1031" s="65" t="str">
        <f>IF(AND(F1031='Funding Chart'!$B$12,COUNTIF($C$1:C1031,C1031)=1),MAX($A$1:A1030)+1,"")</f>
        <v/>
      </c>
      <c r="B1031" s="66" t="s">
        <v>157</v>
      </c>
      <c r="C1031" s="66" t="s">
        <v>564</v>
      </c>
      <c r="D1031" s="66" t="s">
        <v>365</v>
      </c>
      <c r="E1031" s="66">
        <v>3</v>
      </c>
      <c r="F1031" s="66" t="s">
        <v>157</v>
      </c>
      <c r="G1031" s="66" t="s">
        <v>156</v>
      </c>
      <c r="H1031" s="68" t="s">
        <v>81</v>
      </c>
      <c r="I1031" s="68" t="s">
        <v>356</v>
      </c>
      <c r="J1031" s="66" t="s">
        <v>81</v>
      </c>
      <c r="K1031" s="69">
        <v>9273</v>
      </c>
    </row>
    <row r="1032" spans="1:11" ht="13.2" customHeight="1" x14ac:dyDescent="0.2">
      <c r="A1032" s="65" t="str">
        <f>IF(AND(F1032='Funding Chart'!$B$12,COUNTIF($C$1:C1032,C1032)=1),MAX($A$1:A1031)+1,"")</f>
        <v/>
      </c>
      <c r="B1032" s="66" t="s">
        <v>157</v>
      </c>
      <c r="C1032" s="66" t="s">
        <v>565</v>
      </c>
      <c r="D1032" s="66" t="s">
        <v>365</v>
      </c>
      <c r="E1032" s="66">
        <v>3</v>
      </c>
      <c r="F1032" s="66" t="s">
        <v>157</v>
      </c>
      <c r="G1032" s="66" t="s">
        <v>156</v>
      </c>
      <c r="H1032" s="68" t="s">
        <v>81</v>
      </c>
      <c r="I1032" s="68" t="s">
        <v>356</v>
      </c>
      <c r="J1032" s="66" t="s">
        <v>81</v>
      </c>
      <c r="K1032" s="69">
        <v>1097242</v>
      </c>
    </row>
    <row r="1033" spans="1:11" ht="13.2" customHeight="1" x14ac:dyDescent="0.2">
      <c r="A1033" s="65" t="str">
        <f>IF(AND(F1033='Funding Chart'!$B$12,COUNTIF($C$1:C1033,C1033)=1),MAX($A$1:A1032)+1,"")</f>
        <v/>
      </c>
      <c r="B1033" s="66" t="s">
        <v>157</v>
      </c>
      <c r="C1033" s="66" t="s">
        <v>565</v>
      </c>
      <c r="D1033" s="66" t="s">
        <v>365</v>
      </c>
      <c r="E1033" s="66">
        <v>3</v>
      </c>
      <c r="F1033" s="66" t="s">
        <v>157</v>
      </c>
      <c r="G1033" s="66" t="s">
        <v>156</v>
      </c>
      <c r="H1033" s="68" t="s">
        <v>359</v>
      </c>
      <c r="I1033" s="68" t="s">
        <v>362</v>
      </c>
      <c r="J1033" s="66" t="s">
        <v>359</v>
      </c>
      <c r="K1033" s="69">
        <v>266414</v>
      </c>
    </row>
    <row r="1034" spans="1:11" ht="13.2" customHeight="1" x14ac:dyDescent="0.2">
      <c r="A1034" s="65" t="str">
        <f>IF(AND(F1034='Funding Chart'!$B$12,COUNTIF($C$1:C1034,C1034)=1),MAX($A$1:A1033)+1,"")</f>
        <v/>
      </c>
      <c r="B1034" s="66" t="s">
        <v>157</v>
      </c>
      <c r="C1034" s="66" t="s">
        <v>567</v>
      </c>
      <c r="D1034" s="66" t="s">
        <v>365</v>
      </c>
      <c r="E1034" s="66">
        <v>3</v>
      </c>
      <c r="F1034" s="66" t="s">
        <v>157</v>
      </c>
      <c r="G1034" s="66" t="s">
        <v>156</v>
      </c>
      <c r="H1034" s="68" t="s">
        <v>81</v>
      </c>
      <c r="I1034" s="68" t="s">
        <v>356</v>
      </c>
      <c r="J1034" s="66" t="s">
        <v>81</v>
      </c>
      <c r="K1034" s="69">
        <v>3787037</v>
      </c>
    </row>
    <row r="1035" spans="1:11" ht="13.2" customHeight="1" x14ac:dyDescent="0.2">
      <c r="A1035" s="65" t="str">
        <f>IF(AND(F1035='Funding Chart'!$B$12,COUNTIF($C$1:C1035,C1035)=1),MAX($A$1:A1034)+1,"")</f>
        <v/>
      </c>
      <c r="B1035" s="66" t="s">
        <v>157</v>
      </c>
      <c r="C1035" s="66" t="s">
        <v>567</v>
      </c>
      <c r="D1035" s="66" t="s">
        <v>365</v>
      </c>
      <c r="E1035" s="66">
        <v>3</v>
      </c>
      <c r="F1035" s="66" t="s">
        <v>157</v>
      </c>
      <c r="G1035" s="66" t="s">
        <v>156</v>
      </c>
      <c r="H1035" s="68" t="s">
        <v>58</v>
      </c>
      <c r="I1035" s="68" t="s">
        <v>358</v>
      </c>
      <c r="J1035" s="66" t="s">
        <v>58</v>
      </c>
      <c r="K1035" s="69">
        <v>38209</v>
      </c>
    </row>
    <row r="1036" spans="1:11" ht="11.4" x14ac:dyDescent="0.2">
      <c r="A1036" s="65" t="str">
        <f>IF(AND(F1036='Funding Chart'!$B$12,COUNTIF($C$1:C1036,C1036)=1),MAX($A$1:A1035)+1,"")</f>
        <v/>
      </c>
      <c r="B1036" s="66" t="s">
        <v>157</v>
      </c>
      <c r="C1036" s="66" t="s">
        <v>567</v>
      </c>
      <c r="D1036" s="66" t="s">
        <v>365</v>
      </c>
      <c r="E1036" s="66">
        <v>3</v>
      </c>
      <c r="F1036" s="66" t="s">
        <v>157</v>
      </c>
      <c r="G1036" s="66" t="s">
        <v>156</v>
      </c>
      <c r="H1036" s="68" t="s">
        <v>359</v>
      </c>
      <c r="I1036" s="68" t="s">
        <v>362</v>
      </c>
      <c r="J1036" s="66" t="s">
        <v>359</v>
      </c>
      <c r="K1036" s="69">
        <v>401420</v>
      </c>
    </row>
    <row r="1037" spans="1:11" ht="11.4" x14ac:dyDescent="0.2">
      <c r="A1037" s="65" t="str">
        <f>IF(AND(F1037='Funding Chart'!$B$12,COUNTIF($C$1:C1037,C1037)=1),MAX($A$1:A1036)+1,"")</f>
        <v/>
      </c>
      <c r="B1037" s="66" t="s">
        <v>157</v>
      </c>
      <c r="C1037" s="66" t="s">
        <v>568</v>
      </c>
      <c r="D1037" s="66" t="s">
        <v>365</v>
      </c>
      <c r="E1037" s="66">
        <v>3</v>
      </c>
      <c r="F1037" s="66" t="s">
        <v>157</v>
      </c>
      <c r="G1037" s="66" t="s">
        <v>156</v>
      </c>
      <c r="H1037" s="68" t="s">
        <v>361</v>
      </c>
      <c r="I1037" s="68" t="s">
        <v>362</v>
      </c>
      <c r="J1037" s="66" t="s">
        <v>361</v>
      </c>
      <c r="K1037" s="69">
        <v>35076</v>
      </c>
    </row>
    <row r="1038" spans="1:11" ht="11.4" x14ac:dyDescent="0.2">
      <c r="A1038" s="65" t="str">
        <f>IF(AND(F1038='Funding Chart'!$B$12,COUNTIF($C$1:C1038,C1038)=1),MAX($A$1:A1037)+1,"")</f>
        <v/>
      </c>
      <c r="B1038" s="66" t="s">
        <v>157</v>
      </c>
      <c r="C1038" s="66" t="s">
        <v>568</v>
      </c>
      <c r="D1038" s="66" t="s">
        <v>365</v>
      </c>
      <c r="E1038" s="66">
        <v>3</v>
      </c>
      <c r="F1038" s="66" t="s">
        <v>157</v>
      </c>
      <c r="G1038" s="66" t="s">
        <v>156</v>
      </c>
      <c r="H1038" s="68" t="s">
        <v>81</v>
      </c>
      <c r="I1038" s="68" t="s">
        <v>356</v>
      </c>
      <c r="J1038" s="66" t="s">
        <v>81</v>
      </c>
      <c r="K1038" s="69">
        <v>1054988</v>
      </c>
    </row>
    <row r="1039" spans="1:11" ht="11.4" x14ac:dyDescent="0.2">
      <c r="A1039" s="65" t="str">
        <f>IF(AND(F1039='Funding Chart'!$B$12,COUNTIF($C$1:C1039,C1039)=1),MAX($A$1:A1038)+1,"")</f>
        <v/>
      </c>
      <c r="B1039" s="66" t="s">
        <v>157</v>
      </c>
      <c r="C1039" s="66" t="s">
        <v>568</v>
      </c>
      <c r="D1039" s="66" t="s">
        <v>365</v>
      </c>
      <c r="E1039" s="66">
        <v>3</v>
      </c>
      <c r="F1039" s="66" t="s">
        <v>157</v>
      </c>
      <c r="G1039" s="66" t="s">
        <v>156</v>
      </c>
      <c r="H1039" s="68" t="s">
        <v>359</v>
      </c>
      <c r="I1039" s="68" t="s">
        <v>362</v>
      </c>
      <c r="J1039" s="66" t="s">
        <v>359</v>
      </c>
      <c r="K1039" s="69">
        <v>347803</v>
      </c>
    </row>
    <row r="1040" spans="1:11" ht="11.4" x14ac:dyDescent="0.2">
      <c r="A1040" s="65" t="str">
        <f>IF(AND(F1040='Funding Chart'!$B$12,COUNTIF($C$1:C1040,C1040)=1),MAX($A$1:A1039)+1,"")</f>
        <v/>
      </c>
      <c r="B1040" s="66" t="s">
        <v>157</v>
      </c>
      <c r="C1040" s="66" t="s">
        <v>569</v>
      </c>
      <c r="D1040" s="66" t="s">
        <v>365</v>
      </c>
      <c r="E1040" s="66">
        <v>3</v>
      </c>
      <c r="F1040" s="66" t="s">
        <v>157</v>
      </c>
      <c r="G1040" s="66" t="s">
        <v>156</v>
      </c>
      <c r="H1040" s="68" t="s">
        <v>81</v>
      </c>
      <c r="I1040" s="68" t="s">
        <v>356</v>
      </c>
      <c r="J1040" s="66" t="s">
        <v>81</v>
      </c>
      <c r="K1040" s="69">
        <v>851903</v>
      </c>
    </row>
    <row r="1041" spans="1:11" ht="11.4" x14ac:dyDescent="0.2">
      <c r="A1041" s="65" t="str">
        <f>IF(AND(F1041='Funding Chart'!$B$12,COUNTIF($C$1:C1041,C1041)=1),MAX($A$1:A1040)+1,"")</f>
        <v/>
      </c>
      <c r="B1041" s="66" t="s">
        <v>157</v>
      </c>
      <c r="C1041" s="66" t="s">
        <v>569</v>
      </c>
      <c r="D1041" s="66" t="s">
        <v>365</v>
      </c>
      <c r="E1041" s="66">
        <v>3</v>
      </c>
      <c r="F1041" s="66" t="s">
        <v>157</v>
      </c>
      <c r="G1041" s="66" t="s">
        <v>156</v>
      </c>
      <c r="H1041" s="68" t="s">
        <v>359</v>
      </c>
      <c r="I1041" s="68" t="s">
        <v>362</v>
      </c>
      <c r="J1041" s="66" t="s">
        <v>359</v>
      </c>
      <c r="K1041" s="69">
        <v>235583</v>
      </c>
    </row>
    <row r="1042" spans="1:11" ht="13.2" customHeight="1" x14ac:dyDescent="0.2">
      <c r="A1042" s="65" t="str">
        <f>IF(AND(F1042='Funding Chart'!$B$12,COUNTIF($C$1:C1042,C1042)=1),MAX($A$1:A1041)+1,"")</f>
        <v/>
      </c>
      <c r="B1042" s="66" t="s">
        <v>68</v>
      </c>
      <c r="C1042" s="66" t="s">
        <v>570</v>
      </c>
      <c r="D1042" s="66" t="s">
        <v>365</v>
      </c>
      <c r="E1042" s="66">
        <v>3</v>
      </c>
      <c r="F1042" s="66" t="s">
        <v>152</v>
      </c>
      <c r="G1042" s="66" t="s">
        <v>674</v>
      </c>
      <c r="H1042" s="68" t="s">
        <v>81</v>
      </c>
      <c r="I1042" s="68" t="s">
        <v>356</v>
      </c>
      <c r="J1042" s="66" t="s">
        <v>81</v>
      </c>
      <c r="K1042" s="69">
        <v>454170</v>
      </c>
    </row>
    <row r="1043" spans="1:11" ht="13.2" customHeight="1" x14ac:dyDescent="0.2">
      <c r="A1043" s="65" t="str">
        <f>IF(AND(F1043='Funding Chart'!$B$12,COUNTIF($C$1:C1043,C1043)=1),MAX($A$1:A1042)+1,"")</f>
        <v/>
      </c>
      <c r="B1043" s="66" t="s">
        <v>68</v>
      </c>
      <c r="C1043" s="66" t="s">
        <v>570</v>
      </c>
      <c r="D1043" s="66" t="s">
        <v>365</v>
      </c>
      <c r="E1043" s="66">
        <v>3</v>
      </c>
      <c r="F1043" s="66" t="s">
        <v>152</v>
      </c>
      <c r="G1043" s="66" t="s">
        <v>674</v>
      </c>
      <c r="H1043" s="68" t="s">
        <v>359</v>
      </c>
      <c r="I1043" s="68" t="s">
        <v>362</v>
      </c>
      <c r="J1043" s="66" t="s">
        <v>359</v>
      </c>
      <c r="K1043" s="69">
        <v>90530</v>
      </c>
    </row>
    <row r="1044" spans="1:11" ht="13.2" customHeight="1" x14ac:dyDescent="0.2">
      <c r="A1044" s="65" t="str">
        <f>IF(AND(F1044='Funding Chart'!$B$12,COUNTIF($C$1:C1044,C1044)=1),MAX($A$1:A1043)+1,"")</f>
        <v/>
      </c>
      <c r="B1044" s="66" t="s">
        <v>68</v>
      </c>
      <c r="C1044" s="66" t="s">
        <v>571</v>
      </c>
      <c r="D1044" s="66" t="s">
        <v>365</v>
      </c>
      <c r="E1044" s="66">
        <v>3</v>
      </c>
      <c r="F1044" s="66" t="s">
        <v>149</v>
      </c>
      <c r="G1044" s="66" t="s">
        <v>702</v>
      </c>
      <c r="H1044" s="68" t="s">
        <v>81</v>
      </c>
      <c r="I1044" s="68" t="s">
        <v>356</v>
      </c>
      <c r="J1044" s="66" t="s">
        <v>81</v>
      </c>
      <c r="K1044" s="69">
        <v>304147</v>
      </c>
    </row>
    <row r="1045" spans="1:11" ht="13.2" customHeight="1" x14ac:dyDescent="0.2">
      <c r="A1045" s="65" t="str">
        <f>IF(AND(F1045='Funding Chart'!$B$12,COUNTIF($C$1:C1045,C1045)=1),MAX($A$1:A1044)+1,"")</f>
        <v/>
      </c>
      <c r="B1045" s="66" t="s">
        <v>68</v>
      </c>
      <c r="C1045" s="66" t="s">
        <v>571</v>
      </c>
      <c r="D1045" s="66" t="s">
        <v>365</v>
      </c>
      <c r="E1045" s="66">
        <v>3</v>
      </c>
      <c r="F1045" s="66" t="s">
        <v>149</v>
      </c>
      <c r="G1045" s="66" t="s">
        <v>702</v>
      </c>
      <c r="H1045" s="68" t="s">
        <v>359</v>
      </c>
      <c r="I1045" s="68" t="s">
        <v>362</v>
      </c>
      <c r="J1045" s="66" t="s">
        <v>359</v>
      </c>
      <c r="K1045" s="69">
        <v>49434</v>
      </c>
    </row>
    <row r="1046" spans="1:11" ht="13.2" customHeight="1" x14ac:dyDescent="0.2">
      <c r="A1046" s="65" t="str">
        <f>IF(AND(F1046='Funding Chart'!$B$12,COUNTIF($C$1:C1046,C1046)=1),MAX($A$1:A1045)+1,"")</f>
        <v/>
      </c>
      <c r="B1046" s="66" t="s">
        <v>70</v>
      </c>
      <c r="C1046" s="66" t="s">
        <v>572</v>
      </c>
      <c r="D1046" s="66" t="s">
        <v>365</v>
      </c>
      <c r="E1046" s="66">
        <v>3</v>
      </c>
      <c r="F1046" s="66" t="s">
        <v>146</v>
      </c>
      <c r="G1046" s="66" t="s">
        <v>703</v>
      </c>
      <c r="H1046" s="68" t="s">
        <v>81</v>
      </c>
      <c r="I1046" s="68" t="s">
        <v>356</v>
      </c>
      <c r="J1046" s="66" t="s">
        <v>81</v>
      </c>
      <c r="K1046" s="69">
        <v>105264</v>
      </c>
    </row>
    <row r="1047" spans="1:11" ht="13.2" customHeight="1" x14ac:dyDescent="0.2">
      <c r="A1047" s="65" t="str">
        <f>IF(AND(F1047='Funding Chart'!$B$12,COUNTIF($C$1:C1047,C1047)=1),MAX($A$1:A1046)+1,"")</f>
        <v/>
      </c>
      <c r="B1047" s="66" t="s">
        <v>60</v>
      </c>
      <c r="C1047" s="66" t="s">
        <v>573</v>
      </c>
      <c r="D1047" s="66" t="s">
        <v>365</v>
      </c>
      <c r="E1047" s="66">
        <v>3</v>
      </c>
      <c r="F1047" s="66" t="s">
        <v>146</v>
      </c>
      <c r="G1047" s="66" t="s">
        <v>703</v>
      </c>
      <c r="H1047" s="68" t="s">
        <v>58</v>
      </c>
      <c r="I1047" s="68" t="s">
        <v>358</v>
      </c>
      <c r="J1047" s="66" t="s">
        <v>58</v>
      </c>
      <c r="K1047" s="69">
        <v>36791</v>
      </c>
    </row>
    <row r="1048" spans="1:11" ht="11.4" x14ac:dyDescent="0.2">
      <c r="A1048" s="65" t="str">
        <f>IF(AND(F1048='Funding Chart'!$B$12,COUNTIF($C$1:C1048,C1048)=1),MAX($A$1:A1047)+1,"")</f>
        <v/>
      </c>
      <c r="B1048" s="66" t="s">
        <v>60</v>
      </c>
      <c r="C1048" s="66" t="s">
        <v>573</v>
      </c>
      <c r="D1048" s="66" t="s">
        <v>365</v>
      </c>
      <c r="E1048" s="66">
        <v>3</v>
      </c>
      <c r="F1048" s="66" t="s">
        <v>146</v>
      </c>
      <c r="G1048" s="66" t="s">
        <v>703</v>
      </c>
      <c r="H1048" s="68" t="s">
        <v>81</v>
      </c>
      <c r="I1048" s="68" t="s">
        <v>356</v>
      </c>
      <c r="J1048" s="66" t="s">
        <v>81</v>
      </c>
      <c r="K1048" s="69">
        <v>99783</v>
      </c>
    </row>
    <row r="1049" spans="1:11" ht="11.4" x14ac:dyDescent="0.2">
      <c r="A1049" s="65" t="str">
        <f>IF(AND(F1049='Funding Chart'!$B$12,COUNTIF($C$1:C1049,C1049)=1),MAX($A$1:A1048)+1,"")</f>
        <v/>
      </c>
      <c r="B1049" s="66" t="s">
        <v>60</v>
      </c>
      <c r="C1049" s="66" t="s">
        <v>573</v>
      </c>
      <c r="D1049" s="66" t="s">
        <v>365</v>
      </c>
      <c r="E1049" s="66">
        <v>3</v>
      </c>
      <c r="F1049" s="66" t="s">
        <v>146</v>
      </c>
      <c r="G1049" s="66" t="s">
        <v>703</v>
      </c>
      <c r="H1049" s="68" t="s">
        <v>359</v>
      </c>
      <c r="I1049" s="68" t="s">
        <v>362</v>
      </c>
      <c r="J1049" s="66" t="s">
        <v>359</v>
      </c>
      <c r="K1049" s="69">
        <v>33525</v>
      </c>
    </row>
    <row r="1050" spans="1:11" ht="13.2" customHeight="1" x14ac:dyDescent="0.2">
      <c r="A1050" s="65" t="str">
        <f>IF(AND(F1050='Funding Chart'!$B$12,COUNTIF($C$1:C1050,C1050)=1),MAX($A$1:A1049)+1,"")</f>
        <v/>
      </c>
      <c r="B1050" s="66" t="s">
        <v>70</v>
      </c>
      <c r="C1050" s="66" t="s">
        <v>574</v>
      </c>
      <c r="D1050" s="66" t="s">
        <v>365</v>
      </c>
      <c r="E1050" s="66">
        <v>3</v>
      </c>
      <c r="F1050" s="66" t="s">
        <v>146</v>
      </c>
      <c r="G1050" s="66" t="s">
        <v>703</v>
      </c>
      <c r="H1050" s="68" t="s">
        <v>361</v>
      </c>
      <c r="I1050" s="68" t="s">
        <v>362</v>
      </c>
      <c r="J1050" s="66" t="s">
        <v>361</v>
      </c>
      <c r="K1050" s="69">
        <v>51359</v>
      </c>
    </row>
    <row r="1051" spans="1:11" ht="13.2" customHeight="1" x14ac:dyDescent="0.2">
      <c r="A1051" s="65" t="str">
        <f>IF(AND(F1051='Funding Chart'!$B$12,COUNTIF($C$1:C1051,C1051)=1),MAX($A$1:A1050)+1,"")</f>
        <v/>
      </c>
      <c r="B1051" s="66" t="s">
        <v>70</v>
      </c>
      <c r="C1051" s="66" t="s">
        <v>574</v>
      </c>
      <c r="D1051" s="66" t="s">
        <v>365</v>
      </c>
      <c r="E1051" s="66">
        <v>3</v>
      </c>
      <c r="F1051" s="66" t="s">
        <v>146</v>
      </c>
      <c r="G1051" s="66" t="s">
        <v>703</v>
      </c>
      <c r="H1051" s="68" t="s">
        <v>81</v>
      </c>
      <c r="I1051" s="68" t="s">
        <v>356</v>
      </c>
      <c r="J1051" s="66" t="s">
        <v>81</v>
      </c>
      <c r="K1051" s="69">
        <v>424488</v>
      </c>
    </row>
    <row r="1052" spans="1:11" ht="13.2" customHeight="1" x14ac:dyDescent="0.2">
      <c r="A1052" s="65" t="str">
        <f>IF(AND(F1052='Funding Chart'!$B$12,COUNTIF($C$1:C1052,C1052)=1),MAX($A$1:A1051)+1,"")</f>
        <v/>
      </c>
      <c r="B1052" s="66" t="s">
        <v>70</v>
      </c>
      <c r="C1052" s="66" t="s">
        <v>574</v>
      </c>
      <c r="D1052" s="66" t="s">
        <v>365</v>
      </c>
      <c r="E1052" s="66">
        <v>3</v>
      </c>
      <c r="F1052" s="66" t="s">
        <v>146</v>
      </c>
      <c r="G1052" s="66" t="s">
        <v>703</v>
      </c>
      <c r="H1052" s="68" t="s">
        <v>58</v>
      </c>
      <c r="I1052" s="68" t="s">
        <v>358</v>
      </c>
      <c r="J1052" s="66" t="s">
        <v>58</v>
      </c>
      <c r="K1052" s="69">
        <v>48818</v>
      </c>
    </row>
    <row r="1053" spans="1:11" ht="13.2" customHeight="1" x14ac:dyDescent="0.2">
      <c r="A1053" s="65" t="str">
        <f>IF(AND(F1053='Funding Chart'!$B$12,COUNTIF($C$1:C1053,C1053)=1),MAX($A$1:A1052)+1,"")</f>
        <v/>
      </c>
      <c r="B1053" s="66" t="s">
        <v>101</v>
      </c>
      <c r="C1053" s="66" t="s">
        <v>574</v>
      </c>
      <c r="D1053" s="66" t="s">
        <v>365</v>
      </c>
      <c r="E1053" s="66">
        <v>3</v>
      </c>
      <c r="F1053" s="66" t="s">
        <v>146</v>
      </c>
      <c r="G1053" s="66" t="s">
        <v>703</v>
      </c>
      <c r="H1053" s="68" t="s">
        <v>359</v>
      </c>
      <c r="I1053" s="68" t="s">
        <v>362</v>
      </c>
      <c r="J1053" s="66" t="s">
        <v>359</v>
      </c>
      <c r="K1053" s="69">
        <v>98019</v>
      </c>
    </row>
    <row r="1054" spans="1:11" ht="13.2" customHeight="1" x14ac:dyDescent="0.2">
      <c r="A1054" s="65" t="str">
        <f>IF(AND(F1054='Funding Chart'!$B$12,COUNTIF($C$1:C1054,C1054)=1),MAX($A$1:A1053)+1,"")</f>
        <v/>
      </c>
      <c r="B1054" s="66" t="s">
        <v>101</v>
      </c>
      <c r="C1054" s="66" t="s">
        <v>574</v>
      </c>
      <c r="D1054" s="66" t="s">
        <v>365</v>
      </c>
      <c r="E1054" s="66">
        <v>3</v>
      </c>
      <c r="F1054" s="66" t="s">
        <v>146</v>
      </c>
      <c r="G1054" s="66" t="s">
        <v>703</v>
      </c>
      <c r="H1054" s="68" t="s">
        <v>360</v>
      </c>
      <c r="I1054" s="68" t="s">
        <v>362</v>
      </c>
      <c r="J1054" s="66" t="s">
        <v>360</v>
      </c>
      <c r="K1054" s="69">
        <v>4451</v>
      </c>
    </row>
    <row r="1055" spans="1:11" ht="13.2" customHeight="1" x14ac:dyDescent="0.2">
      <c r="A1055" s="65" t="str">
        <f>IF(AND(F1055='Funding Chart'!$B$12,COUNTIF($C$1:C1055,C1055)=1),MAX($A$1:A1054)+1,"")</f>
        <v/>
      </c>
      <c r="B1055" s="66" t="s">
        <v>60</v>
      </c>
      <c r="C1055" s="66" t="s">
        <v>576</v>
      </c>
      <c r="D1055" s="66" t="s">
        <v>365</v>
      </c>
      <c r="E1055" s="66">
        <v>3</v>
      </c>
      <c r="F1055" s="66" t="s">
        <v>146</v>
      </c>
      <c r="G1055" s="66" t="s">
        <v>703</v>
      </c>
      <c r="H1055" s="68" t="s">
        <v>81</v>
      </c>
      <c r="I1055" s="68" t="s">
        <v>356</v>
      </c>
      <c r="J1055" s="66" t="s">
        <v>81</v>
      </c>
      <c r="K1055" s="69">
        <v>2598453</v>
      </c>
    </row>
    <row r="1056" spans="1:11" ht="13.2" customHeight="1" x14ac:dyDescent="0.2">
      <c r="A1056" s="65" t="str">
        <f>IF(AND(F1056='Funding Chart'!$B$12,COUNTIF($C$1:C1056,C1056)=1),MAX($A$1:A1055)+1,"")</f>
        <v/>
      </c>
      <c r="B1056" s="66" t="s">
        <v>60</v>
      </c>
      <c r="C1056" s="66" t="s">
        <v>576</v>
      </c>
      <c r="D1056" s="66" t="s">
        <v>365</v>
      </c>
      <c r="E1056" s="66">
        <v>3</v>
      </c>
      <c r="F1056" s="66" t="s">
        <v>146</v>
      </c>
      <c r="G1056" s="66" t="s">
        <v>703</v>
      </c>
      <c r="H1056" s="68" t="s">
        <v>58</v>
      </c>
      <c r="I1056" s="68" t="s">
        <v>358</v>
      </c>
      <c r="J1056" s="66" t="s">
        <v>58</v>
      </c>
      <c r="K1056" s="69">
        <v>110985</v>
      </c>
    </row>
    <row r="1057" spans="1:11" ht="13.2" customHeight="1" x14ac:dyDescent="0.2">
      <c r="A1057" s="65" t="str">
        <f>IF(AND(F1057='Funding Chart'!$B$12,COUNTIF($C$1:C1057,C1057)=1),MAX($A$1:A1056)+1,"")</f>
        <v/>
      </c>
      <c r="B1057" s="66" t="s">
        <v>60</v>
      </c>
      <c r="C1057" s="66" t="s">
        <v>576</v>
      </c>
      <c r="D1057" s="66" t="s">
        <v>365</v>
      </c>
      <c r="E1057" s="66">
        <v>3</v>
      </c>
      <c r="F1057" s="66" t="s">
        <v>146</v>
      </c>
      <c r="G1057" s="66" t="s">
        <v>703</v>
      </c>
      <c r="H1057" s="68" t="s">
        <v>359</v>
      </c>
      <c r="I1057" s="68" t="s">
        <v>362</v>
      </c>
      <c r="J1057" s="66" t="s">
        <v>359</v>
      </c>
      <c r="K1057" s="69">
        <v>273069</v>
      </c>
    </row>
    <row r="1058" spans="1:11" ht="13.2" customHeight="1" x14ac:dyDescent="0.2">
      <c r="A1058" s="65" t="str">
        <f>IF(AND(F1058='Funding Chart'!$B$12,COUNTIF($C$1:C1058,C1058)=1),MAX($A$1:A1057)+1,"")</f>
        <v/>
      </c>
      <c r="B1058" s="66" t="s">
        <v>60</v>
      </c>
      <c r="C1058" s="66" t="s">
        <v>576</v>
      </c>
      <c r="D1058" s="66" t="s">
        <v>365</v>
      </c>
      <c r="E1058" s="66">
        <v>3</v>
      </c>
      <c r="F1058" s="66" t="s">
        <v>146</v>
      </c>
      <c r="G1058" s="66" t="s">
        <v>703</v>
      </c>
      <c r="H1058" s="68" t="s">
        <v>360</v>
      </c>
      <c r="I1058" s="68" t="s">
        <v>362</v>
      </c>
      <c r="J1058" s="66" t="s">
        <v>360</v>
      </c>
      <c r="K1058" s="69">
        <v>42536</v>
      </c>
    </row>
    <row r="1059" spans="1:11" ht="13.2" customHeight="1" x14ac:dyDescent="0.2">
      <c r="A1059" s="65" t="str">
        <f>IF(AND(F1059='Funding Chart'!$B$12,COUNTIF($C$1:C1059,C1059)=1),MAX($A$1:A1058)+1,"")</f>
        <v/>
      </c>
      <c r="B1059" s="66" t="s">
        <v>60</v>
      </c>
      <c r="C1059" s="66" t="s">
        <v>577</v>
      </c>
      <c r="D1059" s="66" t="s">
        <v>365</v>
      </c>
      <c r="E1059" s="66">
        <v>3</v>
      </c>
      <c r="F1059" s="66" t="s">
        <v>146</v>
      </c>
      <c r="G1059" s="66" t="s">
        <v>703</v>
      </c>
      <c r="H1059" s="68" t="s">
        <v>361</v>
      </c>
      <c r="I1059" s="68" t="s">
        <v>362</v>
      </c>
      <c r="J1059" s="66" t="s">
        <v>361</v>
      </c>
      <c r="K1059" s="69">
        <v>69838</v>
      </c>
    </row>
    <row r="1060" spans="1:11" ht="13.2" customHeight="1" x14ac:dyDescent="0.2">
      <c r="A1060" s="65" t="str">
        <f>IF(AND(F1060='Funding Chart'!$B$12,COUNTIF($C$1:C1060,C1060)=1),MAX($A$1:A1059)+1,"")</f>
        <v/>
      </c>
      <c r="B1060" s="66" t="s">
        <v>60</v>
      </c>
      <c r="C1060" s="66" t="s">
        <v>577</v>
      </c>
      <c r="D1060" s="66" t="s">
        <v>365</v>
      </c>
      <c r="E1060" s="66">
        <v>3</v>
      </c>
      <c r="F1060" s="66" t="s">
        <v>146</v>
      </c>
      <c r="G1060" s="66" t="s">
        <v>703</v>
      </c>
      <c r="H1060" s="68" t="s">
        <v>81</v>
      </c>
      <c r="I1060" s="68" t="s">
        <v>356</v>
      </c>
      <c r="J1060" s="66" t="s">
        <v>81</v>
      </c>
      <c r="K1060" s="69">
        <v>3963525</v>
      </c>
    </row>
    <row r="1061" spans="1:11" ht="13.2" customHeight="1" x14ac:dyDescent="0.2">
      <c r="A1061" s="65" t="str">
        <f>IF(AND(F1061='Funding Chart'!$B$12,COUNTIF($C$1:C1061,C1061)=1),MAX($A$1:A1060)+1,"")</f>
        <v/>
      </c>
      <c r="B1061" s="66" t="s">
        <v>60</v>
      </c>
      <c r="C1061" s="66" t="s">
        <v>577</v>
      </c>
      <c r="D1061" s="66" t="s">
        <v>365</v>
      </c>
      <c r="E1061" s="66">
        <v>3</v>
      </c>
      <c r="F1061" s="66" t="s">
        <v>146</v>
      </c>
      <c r="G1061" s="66" t="s">
        <v>703</v>
      </c>
      <c r="H1061" s="68" t="s">
        <v>58</v>
      </c>
      <c r="I1061" s="68" t="s">
        <v>358</v>
      </c>
      <c r="J1061" s="66" t="s">
        <v>58</v>
      </c>
      <c r="K1061" s="69">
        <v>69902</v>
      </c>
    </row>
    <row r="1062" spans="1:11" ht="13.5" customHeight="1" x14ac:dyDescent="0.2">
      <c r="A1062" s="65" t="str">
        <f>IF(AND(F1062='Funding Chart'!$B$12,COUNTIF($C$1:C1062,C1062)=1),MAX($A$1:A1061)+1,"")</f>
        <v/>
      </c>
      <c r="B1062" s="66" t="s">
        <v>60</v>
      </c>
      <c r="C1062" s="66" t="s">
        <v>577</v>
      </c>
      <c r="D1062" s="66" t="s">
        <v>365</v>
      </c>
      <c r="E1062" s="66">
        <v>3</v>
      </c>
      <c r="F1062" s="66" t="s">
        <v>146</v>
      </c>
      <c r="G1062" s="66" t="s">
        <v>703</v>
      </c>
      <c r="H1062" s="68" t="s">
        <v>359</v>
      </c>
      <c r="I1062" s="68" t="s">
        <v>362</v>
      </c>
      <c r="J1062" s="66" t="s">
        <v>359</v>
      </c>
      <c r="K1062" s="69">
        <v>407931</v>
      </c>
    </row>
    <row r="1063" spans="1:11" ht="13.2" customHeight="1" x14ac:dyDescent="0.2">
      <c r="A1063" s="65" t="str">
        <f>IF(AND(F1063='Funding Chart'!$B$12,COUNTIF($C$1:C1063,C1063)=1),MAX($A$1:A1062)+1,"")</f>
        <v/>
      </c>
      <c r="B1063" s="66" t="s">
        <v>60</v>
      </c>
      <c r="C1063" s="66" t="s">
        <v>577</v>
      </c>
      <c r="D1063" s="66" t="s">
        <v>365</v>
      </c>
      <c r="E1063" s="66">
        <v>3</v>
      </c>
      <c r="F1063" s="66" t="s">
        <v>146</v>
      </c>
      <c r="G1063" s="66" t="s">
        <v>703</v>
      </c>
      <c r="H1063" s="68" t="s">
        <v>360</v>
      </c>
      <c r="I1063" s="68" t="s">
        <v>362</v>
      </c>
      <c r="J1063" s="66" t="s">
        <v>360</v>
      </c>
      <c r="K1063" s="69">
        <v>37356</v>
      </c>
    </row>
    <row r="1064" spans="1:11" ht="13.2" customHeight="1" x14ac:dyDescent="0.2">
      <c r="A1064" s="65" t="str">
        <f>IF(AND(F1064='Funding Chart'!$B$12,COUNTIF($C$1:C1064,C1064)=1),MAX($A$1:A1063)+1,"")</f>
        <v/>
      </c>
      <c r="B1064" s="66" t="s">
        <v>145</v>
      </c>
      <c r="C1064" s="66" t="s">
        <v>578</v>
      </c>
      <c r="D1064" s="66" t="s">
        <v>365</v>
      </c>
      <c r="E1064" s="66">
        <v>3</v>
      </c>
      <c r="F1064" s="66" t="s">
        <v>666</v>
      </c>
      <c r="G1064" s="66" t="s">
        <v>704</v>
      </c>
      <c r="H1064" s="68" t="s">
        <v>361</v>
      </c>
      <c r="I1064" s="68" t="s">
        <v>362</v>
      </c>
      <c r="J1064" s="66" t="s">
        <v>361</v>
      </c>
      <c r="K1064" s="69">
        <v>15961</v>
      </c>
    </row>
    <row r="1065" spans="1:11" ht="13.2" customHeight="1" x14ac:dyDescent="0.2">
      <c r="A1065" s="65" t="str">
        <f>IF(AND(F1065='Funding Chart'!$B$12,COUNTIF($C$1:C1065,C1065)=1),MAX($A$1:A1064)+1,"")</f>
        <v/>
      </c>
      <c r="B1065" s="66" t="s">
        <v>145</v>
      </c>
      <c r="C1065" s="66" t="s">
        <v>578</v>
      </c>
      <c r="D1065" s="66" t="s">
        <v>365</v>
      </c>
      <c r="E1065" s="66">
        <v>3</v>
      </c>
      <c r="F1065" s="66" t="s">
        <v>666</v>
      </c>
      <c r="G1065" s="66" t="s">
        <v>704</v>
      </c>
      <c r="H1065" s="68" t="s">
        <v>81</v>
      </c>
      <c r="I1065" s="68" t="s">
        <v>356</v>
      </c>
      <c r="J1065" s="66" t="s">
        <v>81</v>
      </c>
      <c r="K1065" s="69">
        <v>76208</v>
      </c>
    </row>
    <row r="1066" spans="1:11" ht="13.2" customHeight="1" x14ac:dyDescent="0.2">
      <c r="A1066" s="65" t="str">
        <f>IF(AND(F1066='Funding Chart'!$B$12,COUNTIF($C$1:C1066,C1066)=1),MAX($A$1:A1065)+1,"")</f>
        <v/>
      </c>
      <c r="B1066" s="66" t="s">
        <v>145</v>
      </c>
      <c r="C1066" s="66" t="s">
        <v>578</v>
      </c>
      <c r="D1066" s="66" t="s">
        <v>365</v>
      </c>
      <c r="E1066" s="66">
        <v>3</v>
      </c>
      <c r="F1066" s="66" t="s">
        <v>666</v>
      </c>
      <c r="G1066" s="66" t="s">
        <v>704</v>
      </c>
      <c r="H1066" s="68" t="s">
        <v>58</v>
      </c>
      <c r="I1066" s="68" t="s">
        <v>358</v>
      </c>
      <c r="J1066" s="66" t="s">
        <v>58</v>
      </c>
      <c r="K1066" s="69">
        <v>47567</v>
      </c>
    </row>
    <row r="1067" spans="1:11" ht="13.2" customHeight="1" x14ac:dyDescent="0.2">
      <c r="A1067" s="65" t="str">
        <f>IF(AND(F1067='Funding Chart'!$B$12,COUNTIF($C$1:C1067,C1067)=1),MAX($A$1:A1066)+1,"")</f>
        <v/>
      </c>
      <c r="B1067" s="66" t="s">
        <v>145</v>
      </c>
      <c r="C1067" s="66" t="s">
        <v>578</v>
      </c>
      <c r="D1067" s="66" t="s">
        <v>365</v>
      </c>
      <c r="E1067" s="66">
        <v>3</v>
      </c>
      <c r="F1067" s="66" t="s">
        <v>666</v>
      </c>
      <c r="G1067" s="66" t="s">
        <v>704</v>
      </c>
      <c r="H1067" s="68" t="s">
        <v>359</v>
      </c>
      <c r="I1067" s="68" t="s">
        <v>362</v>
      </c>
      <c r="J1067" s="66" t="s">
        <v>359</v>
      </c>
      <c r="K1067" s="69">
        <v>21541</v>
      </c>
    </row>
    <row r="1068" spans="1:11" ht="13.2" customHeight="1" x14ac:dyDescent="0.2">
      <c r="A1068" s="65" t="str">
        <f>IF(AND(F1068='Funding Chart'!$B$12,COUNTIF($C$1:C1068,C1068)=1),MAX($A$1:A1067)+1,"")</f>
        <v/>
      </c>
      <c r="B1068" s="66" t="s">
        <v>141</v>
      </c>
      <c r="C1068" s="66" t="s">
        <v>579</v>
      </c>
      <c r="D1068" s="66" t="s">
        <v>365</v>
      </c>
      <c r="E1068" s="66">
        <v>3</v>
      </c>
      <c r="F1068" s="66" t="s">
        <v>666</v>
      </c>
      <c r="G1068" s="66" t="s">
        <v>704</v>
      </c>
      <c r="H1068" s="68" t="s">
        <v>58</v>
      </c>
      <c r="I1068" s="68" t="s">
        <v>358</v>
      </c>
      <c r="J1068" s="66" t="s">
        <v>58</v>
      </c>
      <c r="K1068" s="69">
        <v>17831</v>
      </c>
    </row>
    <row r="1069" spans="1:11" ht="13.2" customHeight="1" x14ac:dyDescent="0.2">
      <c r="A1069" s="65" t="str">
        <f>IF(AND(F1069='Funding Chart'!$B$12,COUNTIF($C$1:C1069,C1069)=1),MAX($A$1:A1068)+1,"")</f>
        <v/>
      </c>
      <c r="B1069" s="66" t="s">
        <v>141</v>
      </c>
      <c r="C1069" s="66" t="s">
        <v>579</v>
      </c>
      <c r="D1069" s="66" t="s">
        <v>365</v>
      </c>
      <c r="E1069" s="66">
        <v>3</v>
      </c>
      <c r="F1069" s="66" t="s">
        <v>666</v>
      </c>
      <c r="G1069" s="66" t="s">
        <v>704</v>
      </c>
      <c r="H1069" s="68" t="s">
        <v>359</v>
      </c>
      <c r="I1069" s="68" t="s">
        <v>362</v>
      </c>
      <c r="J1069" s="66" t="s">
        <v>359</v>
      </c>
      <c r="K1069" s="69">
        <v>52467</v>
      </c>
    </row>
    <row r="1070" spans="1:11" ht="13.2" customHeight="1" x14ac:dyDescent="0.2">
      <c r="A1070" s="65" t="str">
        <f>IF(AND(F1070='Funding Chart'!$B$12,COUNTIF($C$1:C1070,C1070)=1),MAX($A$1:A1069)+1,"")</f>
        <v/>
      </c>
      <c r="B1070" s="66" t="s">
        <v>140</v>
      </c>
      <c r="C1070" s="66" t="s">
        <v>580</v>
      </c>
      <c r="D1070" s="66" t="s">
        <v>365</v>
      </c>
      <c r="E1070" s="66">
        <v>3</v>
      </c>
      <c r="F1070" s="66" t="s">
        <v>666</v>
      </c>
      <c r="G1070" s="66" t="s">
        <v>704</v>
      </c>
      <c r="H1070" s="68" t="s">
        <v>81</v>
      </c>
      <c r="I1070" s="68" t="s">
        <v>356</v>
      </c>
      <c r="J1070" s="66" t="s">
        <v>81</v>
      </c>
      <c r="K1070" s="69">
        <v>9503</v>
      </c>
    </row>
    <row r="1071" spans="1:11" ht="13.2" customHeight="1" x14ac:dyDescent="0.2">
      <c r="A1071" s="65" t="str">
        <f>IF(AND(F1071='Funding Chart'!$B$12,COUNTIF($C$1:C1071,C1071)=1),MAX($A$1:A1070)+1,"")</f>
        <v/>
      </c>
      <c r="B1071" s="66" t="s">
        <v>140</v>
      </c>
      <c r="C1071" s="66" t="s">
        <v>580</v>
      </c>
      <c r="D1071" s="66" t="s">
        <v>365</v>
      </c>
      <c r="E1071" s="66">
        <v>3</v>
      </c>
      <c r="F1071" s="66" t="s">
        <v>666</v>
      </c>
      <c r="G1071" s="66" t="s">
        <v>704</v>
      </c>
      <c r="H1071" s="68" t="s">
        <v>58</v>
      </c>
      <c r="I1071" s="68" t="s">
        <v>358</v>
      </c>
      <c r="J1071" s="66" t="s">
        <v>58</v>
      </c>
      <c r="K1071" s="69">
        <v>1760</v>
      </c>
    </row>
    <row r="1072" spans="1:11" ht="13.2" customHeight="1" x14ac:dyDescent="0.2">
      <c r="A1072" s="65" t="str">
        <f>IF(AND(F1072='Funding Chart'!$B$12,COUNTIF($C$1:C1072,C1072)=1),MAX($A$1:A1071)+1,"")</f>
        <v/>
      </c>
      <c r="B1072" s="66" t="s">
        <v>145</v>
      </c>
      <c r="C1072" s="66" t="s">
        <v>582</v>
      </c>
      <c r="D1072" s="66" t="s">
        <v>365</v>
      </c>
      <c r="E1072" s="66">
        <v>3</v>
      </c>
      <c r="F1072" s="66" t="s">
        <v>666</v>
      </c>
      <c r="G1072" s="66" t="s">
        <v>704</v>
      </c>
      <c r="H1072" s="68" t="s">
        <v>81</v>
      </c>
      <c r="I1072" s="68" t="s">
        <v>356</v>
      </c>
      <c r="J1072" s="66" t="s">
        <v>81</v>
      </c>
      <c r="K1072" s="69">
        <v>118283</v>
      </c>
    </row>
    <row r="1073" spans="1:11" ht="13.2" customHeight="1" x14ac:dyDescent="0.2">
      <c r="A1073" s="65" t="str">
        <f>IF(AND(F1073='Funding Chart'!$B$12,COUNTIF($C$1:C1073,C1073)=1),MAX($A$1:A1072)+1,"")</f>
        <v/>
      </c>
      <c r="B1073" s="66" t="s">
        <v>145</v>
      </c>
      <c r="C1073" s="66" t="s">
        <v>582</v>
      </c>
      <c r="D1073" s="66" t="s">
        <v>365</v>
      </c>
      <c r="E1073" s="66">
        <v>3</v>
      </c>
      <c r="F1073" s="66" t="s">
        <v>666</v>
      </c>
      <c r="G1073" s="66" t="s">
        <v>704</v>
      </c>
      <c r="H1073" s="68" t="s">
        <v>58</v>
      </c>
      <c r="I1073" s="68" t="s">
        <v>358</v>
      </c>
      <c r="J1073" s="66" t="s">
        <v>58</v>
      </c>
      <c r="K1073" s="69">
        <v>2003</v>
      </c>
    </row>
    <row r="1074" spans="1:11" ht="13.2" customHeight="1" x14ac:dyDescent="0.2">
      <c r="A1074" s="65" t="str">
        <f>IF(AND(F1074='Funding Chart'!$B$12,COUNTIF($C$1:C1074,C1074)=1),MAX($A$1:A1073)+1,"")</f>
        <v/>
      </c>
      <c r="B1074" s="66" t="s">
        <v>140</v>
      </c>
      <c r="C1074" s="66" t="s">
        <v>583</v>
      </c>
      <c r="D1074" s="66" t="s">
        <v>365</v>
      </c>
      <c r="E1074" s="66">
        <v>3</v>
      </c>
      <c r="F1074" s="66" t="s">
        <v>666</v>
      </c>
      <c r="G1074" s="66" t="s">
        <v>704</v>
      </c>
      <c r="H1074" s="68" t="s">
        <v>81</v>
      </c>
      <c r="I1074" s="68" t="s">
        <v>356</v>
      </c>
      <c r="J1074" s="66" t="s">
        <v>81</v>
      </c>
      <c r="K1074" s="69">
        <v>5014</v>
      </c>
    </row>
    <row r="1075" spans="1:11" ht="13.2" customHeight="1" x14ac:dyDescent="0.2">
      <c r="A1075" s="65" t="str">
        <f>IF(AND(F1075='Funding Chart'!$B$12,COUNTIF($C$1:C1075,C1075)=1),MAX($A$1:A1074)+1,"")</f>
        <v/>
      </c>
      <c r="B1075" s="66" t="s">
        <v>140</v>
      </c>
      <c r="C1075" s="66" t="s">
        <v>585</v>
      </c>
      <c r="D1075" s="66" t="s">
        <v>365</v>
      </c>
      <c r="E1075" s="66">
        <v>3</v>
      </c>
      <c r="F1075" s="66" t="s">
        <v>666</v>
      </c>
      <c r="G1075" s="66" t="s">
        <v>704</v>
      </c>
      <c r="H1075" s="68" t="s">
        <v>58</v>
      </c>
      <c r="I1075" s="68" t="s">
        <v>358</v>
      </c>
      <c r="J1075" s="66" t="s">
        <v>58</v>
      </c>
      <c r="K1075" s="69">
        <v>1760</v>
      </c>
    </row>
    <row r="1076" spans="1:11" ht="13.2" customHeight="1" x14ac:dyDescent="0.2">
      <c r="A1076" s="65" t="str">
        <f>IF(AND(F1076='Funding Chart'!$B$12,COUNTIF($C$1:C1076,C1076)=1),MAX($A$1:A1075)+1,"")</f>
        <v/>
      </c>
      <c r="B1076" s="66" t="s">
        <v>139</v>
      </c>
      <c r="C1076" s="66" t="s">
        <v>586</v>
      </c>
      <c r="D1076" s="66" t="s">
        <v>365</v>
      </c>
      <c r="E1076" s="66">
        <v>3</v>
      </c>
      <c r="F1076" s="66" t="s">
        <v>135</v>
      </c>
      <c r="G1076" s="66" t="s">
        <v>705</v>
      </c>
      <c r="H1076" s="68" t="s">
        <v>361</v>
      </c>
      <c r="I1076" s="68" t="s">
        <v>362</v>
      </c>
      <c r="J1076" s="66" t="s">
        <v>361</v>
      </c>
      <c r="K1076" s="69">
        <v>3714</v>
      </c>
    </row>
    <row r="1077" spans="1:11" ht="13.2" customHeight="1" x14ac:dyDescent="0.2">
      <c r="A1077" s="65" t="str">
        <f>IF(AND(F1077='Funding Chart'!$B$12,COUNTIF($C$1:C1077,C1077)=1),MAX($A$1:A1076)+1,"")</f>
        <v/>
      </c>
      <c r="B1077" s="66" t="s">
        <v>139</v>
      </c>
      <c r="C1077" s="66" t="s">
        <v>586</v>
      </c>
      <c r="D1077" s="66" t="s">
        <v>365</v>
      </c>
      <c r="E1077" s="66">
        <v>3</v>
      </c>
      <c r="F1077" s="66" t="s">
        <v>135</v>
      </c>
      <c r="G1077" s="66" t="s">
        <v>705</v>
      </c>
      <c r="H1077" s="68" t="s">
        <v>81</v>
      </c>
      <c r="I1077" s="68" t="s">
        <v>356</v>
      </c>
      <c r="J1077" s="66" t="s">
        <v>81</v>
      </c>
      <c r="K1077" s="69">
        <v>185490</v>
      </c>
    </row>
    <row r="1078" spans="1:11" ht="13.2" customHeight="1" x14ac:dyDescent="0.2">
      <c r="A1078" s="65" t="str">
        <f>IF(AND(F1078='Funding Chart'!$B$12,COUNTIF($C$1:C1078,C1078)=1),MAX($A$1:A1077)+1,"")</f>
        <v/>
      </c>
      <c r="B1078" s="66" t="s">
        <v>139</v>
      </c>
      <c r="C1078" s="66" t="s">
        <v>586</v>
      </c>
      <c r="D1078" s="66" t="s">
        <v>365</v>
      </c>
      <c r="E1078" s="66">
        <v>3</v>
      </c>
      <c r="F1078" s="66" t="s">
        <v>135</v>
      </c>
      <c r="G1078" s="66" t="s">
        <v>705</v>
      </c>
      <c r="H1078" s="68" t="s">
        <v>359</v>
      </c>
      <c r="I1078" s="68" t="s">
        <v>362</v>
      </c>
      <c r="J1078" s="66" t="s">
        <v>359</v>
      </c>
      <c r="K1078" s="69">
        <v>71744</v>
      </c>
    </row>
    <row r="1079" spans="1:11" ht="13.2" customHeight="1" x14ac:dyDescent="0.2">
      <c r="A1079" s="65" t="str">
        <f>IF(AND(F1079='Funding Chart'!$B$12,COUNTIF($C$1:C1079,C1079)=1),MAX($A$1:A1078)+1,"")</f>
        <v/>
      </c>
      <c r="B1079" s="66" t="s">
        <v>139</v>
      </c>
      <c r="C1079" s="66" t="s">
        <v>587</v>
      </c>
      <c r="D1079" s="66" t="s">
        <v>365</v>
      </c>
      <c r="E1079" s="66">
        <v>3</v>
      </c>
      <c r="F1079" s="66" t="s">
        <v>135</v>
      </c>
      <c r="G1079" s="66" t="s">
        <v>705</v>
      </c>
      <c r="H1079" s="68" t="s">
        <v>58</v>
      </c>
      <c r="I1079" s="68" t="s">
        <v>358</v>
      </c>
      <c r="J1079" s="66" t="s">
        <v>58</v>
      </c>
      <c r="K1079" s="69">
        <v>15743</v>
      </c>
    </row>
    <row r="1080" spans="1:11" ht="13.2" customHeight="1" x14ac:dyDescent="0.2">
      <c r="A1080" s="65" t="str">
        <f>IF(AND(F1080='Funding Chart'!$B$12,COUNTIF($C$1:C1080,C1080)=1),MAX($A$1:A1079)+1,"")</f>
        <v/>
      </c>
      <c r="B1080" s="66" t="s">
        <v>138</v>
      </c>
      <c r="C1080" s="66" t="s">
        <v>589</v>
      </c>
      <c r="D1080" s="66" t="s">
        <v>365</v>
      </c>
      <c r="E1080" s="66">
        <v>3</v>
      </c>
      <c r="F1080" s="66" t="s">
        <v>135</v>
      </c>
      <c r="G1080" s="66" t="s">
        <v>705</v>
      </c>
      <c r="H1080" s="68" t="s">
        <v>361</v>
      </c>
      <c r="I1080" s="68" t="s">
        <v>362</v>
      </c>
      <c r="J1080" s="66" t="s">
        <v>361</v>
      </c>
      <c r="K1080" s="69">
        <v>79017</v>
      </c>
    </row>
    <row r="1081" spans="1:11" ht="13.2" customHeight="1" x14ac:dyDescent="0.2">
      <c r="A1081" s="65" t="str">
        <f>IF(AND(F1081='Funding Chart'!$B$12,COUNTIF($C$1:C1081,C1081)=1),MAX($A$1:A1080)+1,"")</f>
        <v/>
      </c>
      <c r="B1081" s="66" t="s">
        <v>138</v>
      </c>
      <c r="C1081" s="66" t="s">
        <v>589</v>
      </c>
      <c r="D1081" s="66" t="s">
        <v>365</v>
      </c>
      <c r="E1081" s="66">
        <v>3</v>
      </c>
      <c r="F1081" s="66" t="s">
        <v>135</v>
      </c>
      <c r="G1081" s="66" t="s">
        <v>705</v>
      </c>
      <c r="H1081" s="68" t="s">
        <v>81</v>
      </c>
      <c r="I1081" s="68" t="s">
        <v>356</v>
      </c>
      <c r="J1081" s="66" t="s">
        <v>81</v>
      </c>
      <c r="K1081" s="69">
        <v>1038444</v>
      </c>
    </row>
    <row r="1082" spans="1:11" ht="13.2" customHeight="1" x14ac:dyDescent="0.2">
      <c r="A1082" s="65" t="str">
        <f>IF(AND(F1082='Funding Chart'!$B$12,COUNTIF($C$1:C1082,C1082)=1),MAX($A$1:A1081)+1,"")</f>
        <v/>
      </c>
      <c r="B1082" s="66" t="s">
        <v>138</v>
      </c>
      <c r="C1082" s="66" t="s">
        <v>589</v>
      </c>
      <c r="D1082" s="66" t="s">
        <v>365</v>
      </c>
      <c r="E1082" s="66">
        <v>3</v>
      </c>
      <c r="F1082" s="66" t="s">
        <v>135</v>
      </c>
      <c r="G1082" s="66" t="s">
        <v>705</v>
      </c>
      <c r="H1082" s="68" t="s">
        <v>359</v>
      </c>
      <c r="I1082" s="68" t="s">
        <v>362</v>
      </c>
      <c r="J1082" s="66" t="s">
        <v>359</v>
      </c>
      <c r="K1082" s="69">
        <v>62846</v>
      </c>
    </row>
    <row r="1083" spans="1:11" ht="13.2" customHeight="1" x14ac:dyDescent="0.2">
      <c r="A1083" s="65" t="str">
        <f>IF(AND(F1083='Funding Chart'!$B$12,COUNTIF($C$1:C1083,C1083)=1),MAX($A$1:A1082)+1,"")</f>
        <v/>
      </c>
      <c r="B1083" s="66" t="s">
        <v>138</v>
      </c>
      <c r="C1083" s="66" t="s">
        <v>590</v>
      </c>
      <c r="D1083" s="66" t="s">
        <v>365</v>
      </c>
      <c r="E1083" s="66">
        <v>3</v>
      </c>
      <c r="F1083" s="66" t="s">
        <v>135</v>
      </c>
      <c r="G1083" s="66" t="s">
        <v>705</v>
      </c>
      <c r="H1083" s="68" t="s">
        <v>58</v>
      </c>
      <c r="I1083" s="68" t="s">
        <v>358</v>
      </c>
      <c r="J1083" s="66" t="s">
        <v>58</v>
      </c>
      <c r="K1083" s="69">
        <v>3796</v>
      </c>
    </row>
    <row r="1084" spans="1:11" ht="13.2" customHeight="1" x14ac:dyDescent="0.2">
      <c r="A1084" s="65" t="str">
        <f>IF(AND(F1084='Funding Chart'!$B$12,COUNTIF($C$1:C1084,C1084)=1),MAX($A$1:A1083)+1,"")</f>
        <v/>
      </c>
      <c r="B1084" s="66" t="s">
        <v>138</v>
      </c>
      <c r="C1084" s="66" t="s">
        <v>591</v>
      </c>
      <c r="D1084" s="66" t="s">
        <v>365</v>
      </c>
      <c r="E1084" s="66">
        <v>3</v>
      </c>
      <c r="F1084" s="66" t="s">
        <v>135</v>
      </c>
      <c r="G1084" s="66" t="s">
        <v>705</v>
      </c>
      <c r="H1084" s="68" t="s">
        <v>81</v>
      </c>
      <c r="I1084" s="68" t="s">
        <v>356</v>
      </c>
      <c r="J1084" s="66" t="s">
        <v>81</v>
      </c>
      <c r="K1084" s="69">
        <v>785171</v>
      </c>
    </row>
    <row r="1085" spans="1:11" ht="13.2" customHeight="1" x14ac:dyDescent="0.2">
      <c r="A1085" s="65" t="str">
        <f>IF(AND(F1085='Funding Chart'!$B$12,COUNTIF($C$1:C1085,C1085)=1),MAX($A$1:A1084)+1,"")</f>
        <v/>
      </c>
      <c r="B1085" s="66" t="s">
        <v>138</v>
      </c>
      <c r="C1085" s="66" t="s">
        <v>591</v>
      </c>
      <c r="D1085" s="66" t="s">
        <v>365</v>
      </c>
      <c r="E1085" s="66">
        <v>3</v>
      </c>
      <c r="F1085" s="66" t="s">
        <v>135</v>
      </c>
      <c r="G1085" s="66" t="s">
        <v>705</v>
      </c>
      <c r="H1085" s="68" t="s">
        <v>359</v>
      </c>
      <c r="I1085" s="68" t="s">
        <v>362</v>
      </c>
      <c r="J1085" s="66" t="s">
        <v>359</v>
      </c>
      <c r="K1085" s="69">
        <v>337646</v>
      </c>
    </row>
    <row r="1086" spans="1:11" ht="13.2" customHeight="1" x14ac:dyDescent="0.2">
      <c r="A1086" s="65" t="str">
        <f>IF(AND(F1086='Funding Chart'!$B$12,COUNTIF($C$1:C1086,C1086)=1),MAX($A$1:A1085)+1,"")</f>
        <v/>
      </c>
      <c r="B1086" s="66" t="s">
        <v>138</v>
      </c>
      <c r="C1086" s="66" t="s">
        <v>592</v>
      </c>
      <c r="D1086" s="66" t="s">
        <v>365</v>
      </c>
      <c r="E1086" s="66">
        <v>3</v>
      </c>
      <c r="F1086" s="66" t="s">
        <v>135</v>
      </c>
      <c r="G1086" s="66" t="s">
        <v>705</v>
      </c>
      <c r="H1086" s="68" t="s">
        <v>58</v>
      </c>
      <c r="I1086" s="68" t="s">
        <v>358</v>
      </c>
      <c r="J1086" s="66" t="s">
        <v>58</v>
      </c>
      <c r="K1086" s="69">
        <v>31357</v>
      </c>
    </row>
    <row r="1087" spans="1:11" ht="13.2" customHeight="1" x14ac:dyDescent="0.2">
      <c r="A1087" s="65" t="str">
        <f>IF(AND(F1087='Funding Chart'!$B$12,COUNTIF($C$1:C1087,C1087)=1),MAX($A$1:A1086)+1,"")</f>
        <v/>
      </c>
      <c r="B1087" s="66" t="s">
        <v>130</v>
      </c>
      <c r="C1087" s="66" t="s">
        <v>593</v>
      </c>
      <c r="D1087" s="66" t="s">
        <v>365</v>
      </c>
      <c r="E1087" s="66">
        <v>3</v>
      </c>
      <c r="F1087" s="66" t="s">
        <v>130</v>
      </c>
      <c r="G1087" s="66" t="s">
        <v>706</v>
      </c>
      <c r="H1087" s="68" t="s">
        <v>81</v>
      </c>
      <c r="I1087" s="68" t="s">
        <v>356</v>
      </c>
      <c r="J1087" s="66" t="s">
        <v>81</v>
      </c>
      <c r="K1087" s="69">
        <v>25</v>
      </c>
    </row>
    <row r="1088" spans="1:11" ht="13.2" customHeight="1" x14ac:dyDescent="0.2">
      <c r="A1088" s="65" t="str">
        <f>IF(AND(F1088='Funding Chart'!$B$12,COUNTIF($C$1:C1088,C1088)=1),MAX($A$1:A1087)+1,"")</f>
        <v/>
      </c>
      <c r="B1088" s="66" t="s">
        <v>130</v>
      </c>
      <c r="C1088" s="66" t="s">
        <v>594</v>
      </c>
      <c r="D1088" s="66" t="s">
        <v>365</v>
      </c>
      <c r="E1088" s="66">
        <v>3</v>
      </c>
      <c r="F1088" s="66" t="s">
        <v>130</v>
      </c>
      <c r="G1088" s="66" t="s">
        <v>706</v>
      </c>
      <c r="H1088" s="68" t="s">
        <v>81</v>
      </c>
      <c r="I1088" s="68" t="s">
        <v>356</v>
      </c>
      <c r="J1088" s="66" t="s">
        <v>81</v>
      </c>
      <c r="K1088" s="69">
        <v>7009</v>
      </c>
    </row>
    <row r="1089" spans="1:11" ht="13.2" customHeight="1" x14ac:dyDescent="0.2">
      <c r="A1089" s="65" t="str">
        <f>IF(AND(F1089='Funding Chart'!$B$12,COUNTIF($C$1:C1089,C1089)=1),MAX($A$1:A1088)+1,"")</f>
        <v/>
      </c>
      <c r="B1089" s="66" t="s">
        <v>130</v>
      </c>
      <c r="C1089" s="66" t="s">
        <v>594</v>
      </c>
      <c r="D1089" s="66" t="s">
        <v>365</v>
      </c>
      <c r="E1089" s="66">
        <v>3</v>
      </c>
      <c r="F1089" s="66" t="s">
        <v>130</v>
      </c>
      <c r="G1089" s="66" t="s">
        <v>706</v>
      </c>
      <c r="H1089" s="68" t="s">
        <v>58</v>
      </c>
      <c r="I1089" s="68" t="s">
        <v>358</v>
      </c>
      <c r="J1089" s="66" t="s">
        <v>58</v>
      </c>
      <c r="K1089" s="69">
        <v>1255</v>
      </c>
    </row>
    <row r="1090" spans="1:11" ht="13.2" customHeight="1" x14ac:dyDescent="0.2">
      <c r="A1090" s="65" t="str">
        <f>IF(AND(F1090='Funding Chart'!$B$12,COUNTIF($C$1:C1090,C1090)=1),MAX($A$1:A1089)+1,"")</f>
        <v/>
      </c>
      <c r="B1090" s="66" t="s">
        <v>130</v>
      </c>
      <c r="C1090" s="66" t="s">
        <v>595</v>
      </c>
      <c r="D1090" s="66" t="s">
        <v>365</v>
      </c>
      <c r="E1090" s="66">
        <v>3</v>
      </c>
      <c r="F1090" s="66" t="s">
        <v>130</v>
      </c>
      <c r="G1090" s="66" t="s">
        <v>706</v>
      </c>
      <c r="H1090" s="68" t="s">
        <v>81</v>
      </c>
      <c r="I1090" s="68" t="s">
        <v>356</v>
      </c>
      <c r="J1090" s="66" t="s">
        <v>81</v>
      </c>
      <c r="K1090" s="69">
        <v>8052</v>
      </c>
    </row>
    <row r="1091" spans="1:11" ht="13.2" customHeight="1" x14ac:dyDescent="0.2">
      <c r="A1091" s="65" t="str">
        <f>IF(AND(F1091='Funding Chart'!$B$12,COUNTIF($C$1:C1091,C1091)=1),MAX($A$1:A1090)+1,"")</f>
        <v/>
      </c>
      <c r="B1091" s="66" t="s">
        <v>130</v>
      </c>
      <c r="C1091" s="66" t="s">
        <v>595</v>
      </c>
      <c r="D1091" s="66" t="s">
        <v>365</v>
      </c>
      <c r="E1091" s="66">
        <v>3</v>
      </c>
      <c r="F1091" s="66" t="s">
        <v>130</v>
      </c>
      <c r="G1091" s="66" t="s">
        <v>706</v>
      </c>
      <c r="H1091" s="68" t="s">
        <v>58</v>
      </c>
      <c r="I1091" s="68" t="s">
        <v>358</v>
      </c>
      <c r="J1091" s="66" t="s">
        <v>58</v>
      </c>
      <c r="K1091" s="69">
        <v>5198</v>
      </c>
    </row>
    <row r="1092" spans="1:11" ht="13.2" customHeight="1" x14ac:dyDescent="0.2">
      <c r="A1092" s="65" t="str">
        <f>IF(AND(F1092='Funding Chart'!$B$12,COUNTIF($C$1:C1092,C1092)=1),MAX($A$1:A1091)+1,"")</f>
        <v/>
      </c>
      <c r="B1092" s="66" t="s">
        <v>130</v>
      </c>
      <c r="C1092" s="66" t="s">
        <v>596</v>
      </c>
      <c r="D1092" s="66" t="s">
        <v>365</v>
      </c>
      <c r="E1092" s="66">
        <v>3</v>
      </c>
      <c r="F1092" s="66" t="s">
        <v>130</v>
      </c>
      <c r="G1092" s="66" t="s">
        <v>706</v>
      </c>
      <c r="H1092" s="68" t="s">
        <v>81</v>
      </c>
      <c r="I1092" s="68" t="s">
        <v>356</v>
      </c>
      <c r="J1092" s="66" t="s">
        <v>81</v>
      </c>
      <c r="K1092" s="69">
        <v>35513</v>
      </c>
    </row>
    <row r="1093" spans="1:11" ht="11.4" x14ac:dyDescent="0.2">
      <c r="A1093" s="65" t="str">
        <f>IF(AND(F1093='Funding Chart'!$B$12,COUNTIF($C$1:C1093,C1093)=1),MAX($A$1:A1092)+1,"")</f>
        <v/>
      </c>
      <c r="B1093" s="66" t="s">
        <v>130</v>
      </c>
      <c r="C1093" s="66" t="s">
        <v>596</v>
      </c>
      <c r="D1093" s="66" t="s">
        <v>365</v>
      </c>
      <c r="E1093" s="66">
        <v>3</v>
      </c>
      <c r="F1093" s="66" t="s">
        <v>130</v>
      </c>
      <c r="G1093" s="66" t="s">
        <v>706</v>
      </c>
      <c r="H1093" s="68" t="s">
        <v>58</v>
      </c>
      <c r="I1093" s="68" t="s">
        <v>358</v>
      </c>
      <c r="J1093" s="66" t="s">
        <v>58</v>
      </c>
      <c r="K1093" s="69">
        <v>11226</v>
      </c>
    </row>
    <row r="1094" spans="1:11" ht="11.4" x14ac:dyDescent="0.2">
      <c r="A1094" s="65" t="str">
        <f>IF(AND(F1094='Funding Chart'!$B$12,COUNTIF($C$1:C1094,C1094)=1),MAX($A$1:A1093)+1,"")</f>
        <v/>
      </c>
      <c r="B1094" s="66" t="s">
        <v>126</v>
      </c>
      <c r="C1094" s="66" t="s">
        <v>597</v>
      </c>
      <c r="D1094" s="66" t="s">
        <v>365</v>
      </c>
      <c r="E1094" s="66">
        <v>3</v>
      </c>
      <c r="F1094" s="66" t="s">
        <v>126</v>
      </c>
      <c r="G1094" s="66" t="s">
        <v>707</v>
      </c>
      <c r="H1094" s="68" t="s">
        <v>81</v>
      </c>
      <c r="I1094" s="68" t="s">
        <v>356</v>
      </c>
      <c r="J1094" s="66" t="s">
        <v>81</v>
      </c>
      <c r="K1094" s="69">
        <v>16373</v>
      </c>
    </row>
    <row r="1095" spans="1:11" ht="11.4" x14ac:dyDescent="0.2">
      <c r="A1095" s="65" t="str">
        <f>IF(AND(F1095='Funding Chart'!$B$12,COUNTIF($C$1:C1095,C1095)=1),MAX($A$1:A1094)+1,"")</f>
        <v/>
      </c>
      <c r="B1095" s="66" t="s">
        <v>126</v>
      </c>
      <c r="C1095" s="66" t="s">
        <v>598</v>
      </c>
      <c r="D1095" s="66" t="s">
        <v>365</v>
      </c>
      <c r="E1095" s="66">
        <v>3</v>
      </c>
      <c r="F1095" s="66" t="s">
        <v>126</v>
      </c>
      <c r="G1095" s="66" t="s">
        <v>707</v>
      </c>
      <c r="H1095" s="68" t="s">
        <v>81</v>
      </c>
      <c r="I1095" s="68" t="s">
        <v>356</v>
      </c>
      <c r="J1095" s="66" t="s">
        <v>81</v>
      </c>
      <c r="K1095" s="69">
        <v>954873</v>
      </c>
    </row>
    <row r="1096" spans="1:11" ht="11.4" x14ac:dyDescent="0.2">
      <c r="A1096" s="65" t="str">
        <f>IF(AND(F1096='Funding Chart'!$B$12,COUNTIF($C$1:C1096,C1096)=1),MAX($A$1:A1095)+1,"")</f>
        <v/>
      </c>
      <c r="B1096" s="66" t="s">
        <v>126</v>
      </c>
      <c r="C1096" s="66" t="s">
        <v>598</v>
      </c>
      <c r="D1096" s="66" t="s">
        <v>365</v>
      </c>
      <c r="E1096" s="66">
        <v>3</v>
      </c>
      <c r="F1096" s="66" t="s">
        <v>126</v>
      </c>
      <c r="G1096" s="66" t="s">
        <v>707</v>
      </c>
      <c r="H1096" s="68" t="s">
        <v>360</v>
      </c>
      <c r="I1096" s="68" t="s">
        <v>362</v>
      </c>
      <c r="J1096" s="66" t="s">
        <v>360</v>
      </c>
      <c r="K1096" s="69">
        <v>8609</v>
      </c>
    </row>
    <row r="1097" spans="1:11" ht="11.4" x14ac:dyDescent="0.2">
      <c r="A1097" s="65" t="str">
        <f>IF(AND(F1097='Funding Chart'!$B$12,COUNTIF($C$1:C1097,C1097)=1),MAX($A$1:A1096)+1,"")</f>
        <v/>
      </c>
      <c r="B1097" s="66" t="s">
        <v>126</v>
      </c>
      <c r="C1097" s="66" t="s">
        <v>598</v>
      </c>
      <c r="D1097" s="66" t="s">
        <v>365</v>
      </c>
      <c r="E1097" s="66">
        <v>3</v>
      </c>
      <c r="F1097" s="66" t="s">
        <v>126</v>
      </c>
      <c r="G1097" s="66" t="s">
        <v>707</v>
      </c>
      <c r="H1097" s="68" t="s">
        <v>58</v>
      </c>
      <c r="I1097" s="68" t="s">
        <v>358</v>
      </c>
      <c r="J1097" s="66" t="s">
        <v>58</v>
      </c>
      <c r="K1097" s="69">
        <v>74375</v>
      </c>
    </row>
    <row r="1098" spans="1:11" ht="13.2" customHeight="1" x14ac:dyDescent="0.2">
      <c r="A1098" s="65" t="str">
        <f>IF(AND(F1098='Funding Chart'!$B$12,COUNTIF($C$1:C1098,C1098)=1),MAX($A$1:A1097)+1,"")</f>
        <v/>
      </c>
      <c r="B1098" s="66" t="s">
        <v>126</v>
      </c>
      <c r="C1098" s="66" t="s">
        <v>598</v>
      </c>
      <c r="D1098" s="66" t="s">
        <v>365</v>
      </c>
      <c r="E1098" s="66">
        <v>3</v>
      </c>
      <c r="F1098" s="66" t="s">
        <v>126</v>
      </c>
      <c r="G1098" s="66" t="s">
        <v>707</v>
      </c>
      <c r="H1098" s="68" t="s">
        <v>359</v>
      </c>
      <c r="I1098" s="68" t="s">
        <v>362</v>
      </c>
      <c r="J1098" s="66" t="s">
        <v>359</v>
      </c>
      <c r="K1098" s="69">
        <v>272532</v>
      </c>
    </row>
    <row r="1099" spans="1:11" ht="13.2" customHeight="1" x14ac:dyDescent="0.2">
      <c r="A1099" s="65" t="str">
        <f>IF(AND(F1099='Funding Chart'!$B$12,COUNTIF($C$1:C1099,C1099)=1),MAX($A$1:A1098)+1,"")</f>
        <v/>
      </c>
      <c r="B1099" s="66" t="s">
        <v>126</v>
      </c>
      <c r="C1099" s="66" t="s">
        <v>600</v>
      </c>
      <c r="D1099" s="66" t="s">
        <v>365</v>
      </c>
      <c r="E1099" s="66">
        <v>3</v>
      </c>
      <c r="F1099" s="66" t="s">
        <v>126</v>
      </c>
      <c r="G1099" s="66" t="s">
        <v>707</v>
      </c>
      <c r="H1099" s="68" t="s">
        <v>81</v>
      </c>
      <c r="I1099" s="68" t="s">
        <v>356</v>
      </c>
      <c r="J1099" s="66" t="s">
        <v>81</v>
      </c>
      <c r="K1099" s="69">
        <v>106787</v>
      </c>
    </row>
    <row r="1100" spans="1:11" ht="13.2" customHeight="1" x14ac:dyDescent="0.2">
      <c r="A1100" s="65" t="str">
        <f>IF(AND(F1100='Funding Chart'!$B$12,COUNTIF($C$1:C1100,C1100)=1),MAX($A$1:A1099)+1,"")</f>
        <v/>
      </c>
      <c r="B1100" s="66" t="s">
        <v>126</v>
      </c>
      <c r="C1100" s="66" t="s">
        <v>600</v>
      </c>
      <c r="D1100" s="66" t="s">
        <v>365</v>
      </c>
      <c r="E1100" s="66">
        <v>3</v>
      </c>
      <c r="F1100" s="66" t="s">
        <v>126</v>
      </c>
      <c r="G1100" s="66" t="s">
        <v>707</v>
      </c>
      <c r="H1100" s="68" t="s">
        <v>58</v>
      </c>
      <c r="I1100" s="68" t="s">
        <v>358</v>
      </c>
      <c r="J1100" s="66" t="s">
        <v>58</v>
      </c>
      <c r="K1100" s="69">
        <v>6625</v>
      </c>
    </row>
    <row r="1101" spans="1:11" ht="13.2" customHeight="1" x14ac:dyDescent="0.2">
      <c r="A1101" s="65" t="str">
        <f>IF(AND(F1101='Funding Chart'!$B$12,COUNTIF($C$1:C1101,C1101)=1),MAX($A$1:A1100)+1,"")</f>
        <v/>
      </c>
      <c r="B1101" s="66" t="s">
        <v>126</v>
      </c>
      <c r="C1101" s="66" t="s">
        <v>601</v>
      </c>
      <c r="D1101" s="66" t="s">
        <v>365</v>
      </c>
      <c r="E1101" s="66">
        <v>3</v>
      </c>
      <c r="F1101" s="66" t="s">
        <v>126</v>
      </c>
      <c r="G1101" s="66" t="s">
        <v>707</v>
      </c>
      <c r="H1101" s="68" t="s">
        <v>81</v>
      </c>
      <c r="I1101" s="68" t="s">
        <v>356</v>
      </c>
      <c r="J1101" s="66" t="s">
        <v>81</v>
      </c>
      <c r="K1101" s="69">
        <v>1347594</v>
      </c>
    </row>
    <row r="1102" spans="1:11" ht="13.2" customHeight="1" x14ac:dyDescent="0.2">
      <c r="A1102" s="65" t="str">
        <f>IF(AND(F1102='Funding Chart'!$B$12,COUNTIF($C$1:C1102,C1102)=1),MAX($A$1:A1101)+1,"")</f>
        <v/>
      </c>
      <c r="B1102" s="66" t="s">
        <v>126</v>
      </c>
      <c r="C1102" s="66" t="s">
        <v>601</v>
      </c>
      <c r="D1102" s="66" t="s">
        <v>365</v>
      </c>
      <c r="E1102" s="66">
        <v>3</v>
      </c>
      <c r="F1102" s="66" t="s">
        <v>126</v>
      </c>
      <c r="G1102" s="66" t="s">
        <v>707</v>
      </c>
      <c r="H1102" s="68" t="s">
        <v>360</v>
      </c>
      <c r="I1102" s="68" t="s">
        <v>362</v>
      </c>
      <c r="J1102" s="66" t="s">
        <v>360</v>
      </c>
      <c r="K1102" s="69">
        <v>7807</v>
      </c>
    </row>
    <row r="1103" spans="1:11" ht="13.2" customHeight="1" x14ac:dyDescent="0.2">
      <c r="A1103" s="65" t="str">
        <f>IF(AND(F1103='Funding Chart'!$B$12,COUNTIF($C$1:C1103,C1103)=1),MAX($A$1:A1102)+1,"")</f>
        <v/>
      </c>
      <c r="B1103" s="66" t="s">
        <v>126</v>
      </c>
      <c r="C1103" s="66" t="s">
        <v>601</v>
      </c>
      <c r="D1103" s="66" t="s">
        <v>365</v>
      </c>
      <c r="E1103" s="66">
        <v>3</v>
      </c>
      <c r="F1103" s="66" t="s">
        <v>126</v>
      </c>
      <c r="G1103" s="66" t="s">
        <v>707</v>
      </c>
      <c r="H1103" s="68" t="s">
        <v>58</v>
      </c>
      <c r="I1103" s="68" t="s">
        <v>358</v>
      </c>
      <c r="J1103" s="66" t="s">
        <v>58</v>
      </c>
      <c r="K1103" s="69">
        <v>13251</v>
      </c>
    </row>
    <row r="1104" spans="1:11" ht="13.2" customHeight="1" x14ac:dyDescent="0.2">
      <c r="A1104" s="65" t="str">
        <f>IF(AND(F1104='Funding Chart'!$B$12,COUNTIF($C$1:C1104,C1104)=1),MAX($A$1:A1103)+1,"")</f>
        <v/>
      </c>
      <c r="B1104" s="66" t="s">
        <v>126</v>
      </c>
      <c r="C1104" s="66" t="s">
        <v>601</v>
      </c>
      <c r="D1104" s="66" t="s">
        <v>365</v>
      </c>
      <c r="E1104" s="66">
        <v>3</v>
      </c>
      <c r="F1104" s="66" t="s">
        <v>126</v>
      </c>
      <c r="G1104" s="66" t="s">
        <v>707</v>
      </c>
      <c r="H1104" s="68" t="s">
        <v>359</v>
      </c>
      <c r="I1104" s="68" t="s">
        <v>362</v>
      </c>
      <c r="J1104" s="66" t="s">
        <v>359</v>
      </c>
      <c r="K1104" s="69">
        <v>354330</v>
      </c>
    </row>
    <row r="1105" spans="1:11" ht="13.2" customHeight="1" x14ac:dyDescent="0.2">
      <c r="A1105" s="65" t="str">
        <f>IF(AND(F1105='Funding Chart'!$B$12,COUNTIF($C$1:C1105,C1105)=1),MAX($A$1:A1104)+1,"")</f>
        <v/>
      </c>
      <c r="B1105" s="66" t="s">
        <v>120</v>
      </c>
      <c r="C1105" s="66" t="s">
        <v>602</v>
      </c>
      <c r="D1105" s="66" t="s">
        <v>365</v>
      </c>
      <c r="E1105" s="66">
        <v>3</v>
      </c>
      <c r="F1105" s="66" t="s">
        <v>120</v>
      </c>
      <c r="G1105" s="66" t="s">
        <v>708</v>
      </c>
      <c r="H1105" s="68" t="s">
        <v>81</v>
      </c>
      <c r="I1105" s="68" t="s">
        <v>356</v>
      </c>
      <c r="J1105" s="66" t="s">
        <v>81</v>
      </c>
      <c r="K1105" s="69">
        <v>770486</v>
      </c>
    </row>
    <row r="1106" spans="1:11" ht="13.2" customHeight="1" x14ac:dyDescent="0.2">
      <c r="A1106" s="65" t="str">
        <f>IF(AND(F1106='Funding Chart'!$B$12,COUNTIF($C$1:C1106,C1106)=1),MAX($A$1:A1105)+1,"")</f>
        <v/>
      </c>
      <c r="B1106" s="66" t="s">
        <v>120</v>
      </c>
      <c r="C1106" s="66" t="s">
        <v>602</v>
      </c>
      <c r="D1106" s="66" t="s">
        <v>365</v>
      </c>
      <c r="E1106" s="66">
        <v>3</v>
      </c>
      <c r="F1106" s="66" t="s">
        <v>120</v>
      </c>
      <c r="G1106" s="66" t="s">
        <v>708</v>
      </c>
      <c r="H1106" s="68" t="s">
        <v>58</v>
      </c>
      <c r="I1106" s="68" t="s">
        <v>358</v>
      </c>
      <c r="J1106" s="66" t="s">
        <v>58</v>
      </c>
      <c r="K1106" s="69">
        <v>35916</v>
      </c>
    </row>
    <row r="1107" spans="1:11" ht="13.2" customHeight="1" x14ac:dyDescent="0.2">
      <c r="A1107" s="65" t="str">
        <f>IF(AND(F1107='Funding Chart'!$B$12,COUNTIF($C$1:C1107,C1107)=1),MAX($A$1:A1106)+1,"")</f>
        <v/>
      </c>
      <c r="B1107" s="66" t="s">
        <v>120</v>
      </c>
      <c r="C1107" s="66" t="s">
        <v>602</v>
      </c>
      <c r="D1107" s="66" t="s">
        <v>365</v>
      </c>
      <c r="E1107" s="66">
        <v>3</v>
      </c>
      <c r="F1107" s="66" t="s">
        <v>120</v>
      </c>
      <c r="G1107" s="66" t="s">
        <v>708</v>
      </c>
      <c r="H1107" s="68" t="s">
        <v>359</v>
      </c>
      <c r="I1107" s="68" t="s">
        <v>362</v>
      </c>
      <c r="J1107" s="66" t="s">
        <v>359</v>
      </c>
      <c r="K1107" s="69">
        <v>62690</v>
      </c>
    </row>
    <row r="1108" spans="1:11" ht="11.4" x14ac:dyDescent="0.2">
      <c r="A1108" s="65" t="str">
        <f>IF(AND(F1108='Funding Chart'!$B$12,COUNTIF($C$1:C1108,C1108)=1),MAX($A$1:A1107)+1,"")</f>
        <v/>
      </c>
      <c r="B1108" s="66" t="s">
        <v>66</v>
      </c>
      <c r="C1108" s="66" t="s">
        <v>604</v>
      </c>
      <c r="D1108" s="66" t="s">
        <v>365</v>
      </c>
      <c r="E1108" s="66">
        <v>3</v>
      </c>
      <c r="F1108" s="66" t="s">
        <v>117</v>
      </c>
      <c r="G1108" s="66" t="s">
        <v>711</v>
      </c>
      <c r="H1108" s="68" t="s">
        <v>81</v>
      </c>
      <c r="I1108" s="68" t="s">
        <v>356</v>
      </c>
      <c r="J1108" s="66" t="s">
        <v>81</v>
      </c>
      <c r="K1108" s="69">
        <v>1039691</v>
      </c>
    </row>
    <row r="1109" spans="1:11" ht="13.2" customHeight="1" x14ac:dyDescent="0.2">
      <c r="A1109" s="65" t="str">
        <f>IF(AND(F1109='Funding Chart'!$B$12,COUNTIF($C$1:C1109,C1109)=1),MAX($A$1:A1108)+1,"")</f>
        <v/>
      </c>
      <c r="B1109" s="66" t="s">
        <v>66</v>
      </c>
      <c r="C1109" s="66" t="s">
        <v>604</v>
      </c>
      <c r="D1109" s="66" t="s">
        <v>365</v>
      </c>
      <c r="E1109" s="66">
        <v>3</v>
      </c>
      <c r="F1109" s="66" t="s">
        <v>117</v>
      </c>
      <c r="G1109" s="66" t="s">
        <v>711</v>
      </c>
      <c r="H1109" s="68" t="s">
        <v>58</v>
      </c>
      <c r="I1109" s="68" t="s">
        <v>358</v>
      </c>
      <c r="J1109" s="66" t="s">
        <v>58</v>
      </c>
      <c r="K1109" s="69">
        <v>28151</v>
      </c>
    </row>
    <row r="1110" spans="1:11" ht="11.4" x14ac:dyDescent="0.2">
      <c r="A1110" s="65" t="str">
        <f>IF(AND(F1110='Funding Chart'!$B$12,COUNTIF($C$1:C1110,C1110)=1),MAX($A$1:A1109)+1,"")</f>
        <v/>
      </c>
      <c r="B1110" s="66" t="s">
        <v>66</v>
      </c>
      <c r="C1110" s="66" t="s">
        <v>604</v>
      </c>
      <c r="D1110" s="66" t="s">
        <v>365</v>
      </c>
      <c r="E1110" s="66">
        <v>3</v>
      </c>
      <c r="F1110" s="66" t="s">
        <v>117</v>
      </c>
      <c r="G1110" s="66" t="s">
        <v>711</v>
      </c>
      <c r="H1110" s="68" t="s">
        <v>359</v>
      </c>
      <c r="I1110" s="68" t="s">
        <v>362</v>
      </c>
      <c r="J1110" s="66" t="s">
        <v>359</v>
      </c>
      <c r="K1110" s="69">
        <v>436175</v>
      </c>
    </row>
    <row r="1111" spans="1:11" ht="11.4" x14ac:dyDescent="0.2">
      <c r="A1111" s="65" t="str">
        <f>IF(AND(F1111='Funding Chart'!$B$12,COUNTIF($C$1:C1111,C1111)=1),MAX($A$1:A1110)+1,"")</f>
        <v/>
      </c>
      <c r="B1111" s="66" t="s">
        <v>66</v>
      </c>
      <c r="C1111" s="66" t="s">
        <v>605</v>
      </c>
      <c r="D1111" s="66" t="s">
        <v>365</v>
      </c>
      <c r="E1111" s="66">
        <v>3</v>
      </c>
      <c r="F1111" s="66" t="s">
        <v>117</v>
      </c>
      <c r="G1111" s="66" t="s">
        <v>711</v>
      </c>
      <c r="H1111" s="68" t="s">
        <v>58</v>
      </c>
      <c r="I1111" s="68" t="s">
        <v>358</v>
      </c>
      <c r="J1111" s="66" t="s">
        <v>58</v>
      </c>
      <c r="K1111" s="69">
        <v>1636</v>
      </c>
    </row>
    <row r="1112" spans="1:11" ht="11.4" x14ac:dyDescent="0.2">
      <c r="A1112" s="65" t="str">
        <f>IF(AND(F1112='Funding Chart'!$B$12,COUNTIF($C$1:C1112,C1112)=1),MAX($A$1:A1111)+1,"")</f>
        <v/>
      </c>
      <c r="B1112" s="66" t="s">
        <v>66</v>
      </c>
      <c r="C1112" s="66" t="s">
        <v>606</v>
      </c>
      <c r="D1112" s="66" t="s">
        <v>365</v>
      </c>
      <c r="E1112" s="66">
        <v>3</v>
      </c>
      <c r="F1112" s="66" t="s">
        <v>117</v>
      </c>
      <c r="G1112" s="66" t="s">
        <v>711</v>
      </c>
      <c r="H1112" s="68" t="s">
        <v>81</v>
      </c>
      <c r="I1112" s="68" t="s">
        <v>356</v>
      </c>
      <c r="J1112" s="66" t="s">
        <v>81</v>
      </c>
      <c r="K1112" s="69">
        <v>41735</v>
      </c>
    </row>
    <row r="1113" spans="1:11" ht="11.4" x14ac:dyDescent="0.2">
      <c r="A1113" s="65" t="str">
        <f>IF(AND(F1113='Funding Chart'!$B$12,COUNTIF($C$1:C1113,C1113)=1),MAX($A$1:A1112)+1,"")</f>
        <v/>
      </c>
      <c r="B1113" s="66" t="s">
        <v>66</v>
      </c>
      <c r="C1113" s="66" t="s">
        <v>607</v>
      </c>
      <c r="D1113" s="66" t="s">
        <v>365</v>
      </c>
      <c r="E1113" s="66">
        <v>3</v>
      </c>
      <c r="F1113" s="66" t="s">
        <v>117</v>
      </c>
      <c r="G1113" s="66" t="s">
        <v>711</v>
      </c>
      <c r="H1113" s="68" t="s">
        <v>81</v>
      </c>
      <c r="I1113" s="68" t="s">
        <v>356</v>
      </c>
      <c r="J1113" s="66" t="s">
        <v>81</v>
      </c>
      <c r="K1113" s="69">
        <v>861712</v>
      </c>
    </row>
    <row r="1114" spans="1:11" ht="13.2" customHeight="1" x14ac:dyDescent="0.2">
      <c r="A1114" s="65" t="str">
        <f>IF(AND(F1114='Funding Chart'!$B$12,COUNTIF($C$1:C1114,C1114)=1),MAX($A$1:A1113)+1,"")</f>
        <v/>
      </c>
      <c r="B1114" s="66" t="s">
        <v>66</v>
      </c>
      <c r="C1114" s="66" t="s">
        <v>607</v>
      </c>
      <c r="D1114" s="66" t="s">
        <v>365</v>
      </c>
      <c r="E1114" s="66">
        <v>3</v>
      </c>
      <c r="F1114" s="66" t="s">
        <v>117</v>
      </c>
      <c r="G1114" s="66" t="s">
        <v>711</v>
      </c>
      <c r="H1114" s="68" t="s">
        <v>58</v>
      </c>
      <c r="I1114" s="68" t="s">
        <v>358</v>
      </c>
      <c r="J1114" s="66" t="s">
        <v>58</v>
      </c>
      <c r="K1114" s="69">
        <v>42226</v>
      </c>
    </row>
    <row r="1115" spans="1:11" ht="13.2" customHeight="1" x14ac:dyDescent="0.2">
      <c r="A1115" s="65" t="str">
        <f>IF(AND(F1115='Funding Chart'!$B$12,COUNTIF($C$1:C1115,C1115)=1),MAX($A$1:A1114)+1,"")</f>
        <v/>
      </c>
      <c r="B1115" s="66" t="s">
        <v>66</v>
      </c>
      <c r="C1115" s="66" t="s">
        <v>607</v>
      </c>
      <c r="D1115" s="66" t="s">
        <v>365</v>
      </c>
      <c r="E1115" s="66">
        <v>3</v>
      </c>
      <c r="F1115" s="66" t="s">
        <v>117</v>
      </c>
      <c r="G1115" s="66" t="s">
        <v>711</v>
      </c>
      <c r="H1115" s="68" t="s">
        <v>359</v>
      </c>
      <c r="I1115" s="68" t="s">
        <v>362</v>
      </c>
      <c r="J1115" s="66" t="s">
        <v>359</v>
      </c>
      <c r="K1115" s="69">
        <v>59919</v>
      </c>
    </row>
    <row r="1116" spans="1:11" ht="13.2" customHeight="1" x14ac:dyDescent="0.2">
      <c r="A1116" s="65" t="str">
        <f>IF(AND(F1116='Funding Chart'!$B$12,COUNTIF($C$1:C1116,C1116)=1),MAX($A$1:A1115)+1,"")</f>
        <v/>
      </c>
      <c r="B1116" s="66" t="s">
        <v>66</v>
      </c>
      <c r="C1116" s="66" t="s">
        <v>608</v>
      </c>
      <c r="D1116" s="66" t="s">
        <v>365</v>
      </c>
      <c r="E1116" s="66">
        <v>3</v>
      </c>
      <c r="F1116" s="66" t="s">
        <v>117</v>
      </c>
      <c r="G1116" s="66" t="s">
        <v>711</v>
      </c>
      <c r="H1116" s="68" t="s">
        <v>81</v>
      </c>
      <c r="I1116" s="68" t="s">
        <v>356</v>
      </c>
      <c r="J1116" s="66" t="s">
        <v>81</v>
      </c>
      <c r="K1116" s="69">
        <v>422723</v>
      </c>
    </row>
    <row r="1117" spans="1:11" ht="13.2" customHeight="1" x14ac:dyDescent="0.2">
      <c r="A1117" s="65" t="str">
        <f>IF(AND(F1117='Funding Chart'!$B$12,COUNTIF($C$1:C1117,C1117)=1),MAX($A$1:A1116)+1,"")</f>
        <v/>
      </c>
      <c r="B1117" s="66" t="s">
        <v>66</v>
      </c>
      <c r="C1117" s="66" t="s">
        <v>608</v>
      </c>
      <c r="D1117" s="66" t="s">
        <v>365</v>
      </c>
      <c r="E1117" s="66">
        <v>3</v>
      </c>
      <c r="F1117" s="66" t="s">
        <v>117</v>
      </c>
      <c r="G1117" s="66" t="s">
        <v>711</v>
      </c>
      <c r="H1117" s="68" t="s">
        <v>58</v>
      </c>
      <c r="I1117" s="68" t="s">
        <v>358</v>
      </c>
      <c r="J1117" s="66" t="s">
        <v>58</v>
      </c>
      <c r="K1117" s="69">
        <v>12602</v>
      </c>
    </row>
    <row r="1118" spans="1:11" ht="13.2" customHeight="1" x14ac:dyDescent="0.2">
      <c r="A1118" s="65" t="str">
        <f>IF(AND(F1118='Funding Chart'!$B$12,COUNTIF($C$1:C1118,C1118)=1),MAX($A$1:A1117)+1,"")</f>
        <v/>
      </c>
      <c r="B1118" s="66" t="s">
        <v>63</v>
      </c>
      <c r="C1118" s="66" t="s">
        <v>609</v>
      </c>
      <c r="D1118" s="66" t="s">
        <v>365</v>
      </c>
      <c r="E1118" s="66">
        <v>3</v>
      </c>
      <c r="F1118" s="66" t="s">
        <v>114</v>
      </c>
      <c r="G1118" s="66" t="s">
        <v>667</v>
      </c>
      <c r="H1118" s="68" t="s">
        <v>81</v>
      </c>
      <c r="I1118" s="68" t="s">
        <v>356</v>
      </c>
      <c r="J1118" s="66" t="s">
        <v>81</v>
      </c>
      <c r="K1118" s="69">
        <v>109654</v>
      </c>
    </row>
    <row r="1119" spans="1:11" ht="13.2" customHeight="1" x14ac:dyDescent="0.2">
      <c r="A1119" s="65" t="str">
        <f>IF(AND(F1119='Funding Chart'!$B$12,COUNTIF($C$1:C1119,C1119)=1),MAX($A$1:A1118)+1,"")</f>
        <v/>
      </c>
      <c r="B1119" s="66" t="s">
        <v>63</v>
      </c>
      <c r="C1119" s="66" t="s">
        <v>610</v>
      </c>
      <c r="D1119" s="66" t="s">
        <v>365</v>
      </c>
      <c r="E1119" s="66">
        <v>3</v>
      </c>
      <c r="F1119" s="66" t="s">
        <v>114</v>
      </c>
      <c r="G1119" s="66" t="s">
        <v>667</v>
      </c>
      <c r="H1119" s="68" t="s">
        <v>81</v>
      </c>
      <c r="I1119" s="68" t="s">
        <v>356</v>
      </c>
      <c r="J1119" s="66" t="s">
        <v>81</v>
      </c>
      <c r="K1119" s="69">
        <v>11650000</v>
      </c>
    </row>
    <row r="1120" spans="1:11" ht="13.2" customHeight="1" x14ac:dyDescent="0.2">
      <c r="A1120" s="65" t="str">
        <f>IF(AND(F1120='Funding Chart'!$B$12,COUNTIF($C$1:C1120,C1120)=1),MAX($A$1:A1119)+1,"")</f>
        <v/>
      </c>
      <c r="B1120" s="66" t="s">
        <v>63</v>
      </c>
      <c r="C1120" s="66" t="s">
        <v>610</v>
      </c>
      <c r="D1120" s="66" t="s">
        <v>365</v>
      </c>
      <c r="E1120" s="66">
        <v>3</v>
      </c>
      <c r="F1120" s="66" t="s">
        <v>114</v>
      </c>
      <c r="G1120" s="66" t="s">
        <v>667</v>
      </c>
      <c r="H1120" s="68" t="s">
        <v>360</v>
      </c>
      <c r="I1120" s="68" t="s">
        <v>362</v>
      </c>
      <c r="J1120" s="66" t="s">
        <v>360</v>
      </c>
      <c r="K1120" s="69">
        <v>293591</v>
      </c>
    </row>
    <row r="1121" spans="1:11" ht="13.2" customHeight="1" x14ac:dyDescent="0.2">
      <c r="A1121" s="65" t="str">
        <f>IF(AND(F1121='Funding Chart'!$B$12,COUNTIF($C$1:C1121,C1121)=1),MAX($A$1:A1120)+1,"")</f>
        <v/>
      </c>
      <c r="B1121" s="66" t="s">
        <v>63</v>
      </c>
      <c r="C1121" s="66" t="s">
        <v>610</v>
      </c>
      <c r="D1121" s="66" t="s">
        <v>365</v>
      </c>
      <c r="E1121" s="66">
        <v>3</v>
      </c>
      <c r="F1121" s="66" t="s">
        <v>114</v>
      </c>
      <c r="G1121" s="66" t="s">
        <v>667</v>
      </c>
      <c r="H1121" s="68" t="s">
        <v>58</v>
      </c>
      <c r="I1121" s="68" t="s">
        <v>358</v>
      </c>
      <c r="J1121" s="66" t="s">
        <v>58</v>
      </c>
      <c r="K1121" s="69">
        <v>217137</v>
      </c>
    </row>
    <row r="1122" spans="1:11" ht="13.2" customHeight="1" x14ac:dyDescent="0.2">
      <c r="A1122" s="65" t="str">
        <f>IF(AND(F1122='Funding Chart'!$B$12,COUNTIF($C$1:C1122,C1122)=1),MAX($A$1:A1121)+1,"")</f>
        <v/>
      </c>
      <c r="B1122" s="66" t="s">
        <v>63</v>
      </c>
      <c r="C1122" s="66" t="s">
        <v>610</v>
      </c>
      <c r="D1122" s="66" t="s">
        <v>365</v>
      </c>
      <c r="E1122" s="66">
        <v>3</v>
      </c>
      <c r="F1122" s="66" t="s">
        <v>114</v>
      </c>
      <c r="G1122" s="66" t="s">
        <v>667</v>
      </c>
      <c r="H1122" s="68" t="s">
        <v>359</v>
      </c>
      <c r="I1122" s="68" t="s">
        <v>362</v>
      </c>
      <c r="J1122" s="66" t="s">
        <v>359</v>
      </c>
      <c r="K1122" s="69">
        <v>1834091</v>
      </c>
    </row>
    <row r="1123" spans="1:11" ht="13.2" customHeight="1" x14ac:dyDescent="0.2">
      <c r="A1123" s="65" t="str">
        <f>IF(AND(F1123='Funding Chart'!$B$12,COUNTIF($C$1:C1123,C1123)=1),MAX($A$1:A1122)+1,"")</f>
        <v/>
      </c>
      <c r="B1123" s="66" t="s">
        <v>72</v>
      </c>
      <c r="C1123" s="66" t="s">
        <v>611</v>
      </c>
      <c r="D1123" s="66" t="s">
        <v>365</v>
      </c>
      <c r="E1123" s="66">
        <v>3</v>
      </c>
      <c r="F1123" s="66" t="s">
        <v>112</v>
      </c>
      <c r="G1123" s="66" t="s">
        <v>712</v>
      </c>
      <c r="H1123" s="68" t="s">
        <v>81</v>
      </c>
      <c r="I1123" s="68" t="s">
        <v>356</v>
      </c>
      <c r="J1123" s="66" t="s">
        <v>81</v>
      </c>
      <c r="K1123" s="69">
        <v>53612</v>
      </c>
    </row>
    <row r="1124" spans="1:11" ht="13.2" customHeight="1" x14ac:dyDescent="0.2">
      <c r="A1124" s="65" t="str">
        <f>IF(AND(F1124='Funding Chart'!$B$12,COUNTIF($C$1:C1124,C1124)=1),MAX($A$1:A1123)+1,"")</f>
        <v/>
      </c>
      <c r="B1124" s="66" t="s">
        <v>72</v>
      </c>
      <c r="C1124" s="66" t="s">
        <v>612</v>
      </c>
      <c r="D1124" s="66" t="s">
        <v>365</v>
      </c>
      <c r="E1124" s="66">
        <v>3</v>
      </c>
      <c r="F1124" s="66" t="s">
        <v>112</v>
      </c>
      <c r="G1124" s="66" t="s">
        <v>712</v>
      </c>
      <c r="H1124" s="68" t="s">
        <v>81</v>
      </c>
      <c r="I1124" s="68" t="s">
        <v>356</v>
      </c>
      <c r="J1124" s="66" t="s">
        <v>81</v>
      </c>
      <c r="K1124" s="69">
        <v>547082</v>
      </c>
    </row>
    <row r="1125" spans="1:11" ht="11.4" x14ac:dyDescent="0.2">
      <c r="A1125" s="65" t="str">
        <f>IF(AND(F1125='Funding Chart'!$B$12,COUNTIF($C$1:C1125,C1125)=1),MAX($A$1:A1124)+1,"")</f>
        <v/>
      </c>
      <c r="B1125" s="66" t="s">
        <v>72</v>
      </c>
      <c r="C1125" s="66" t="s">
        <v>612</v>
      </c>
      <c r="D1125" s="66" t="s">
        <v>365</v>
      </c>
      <c r="E1125" s="66">
        <v>3</v>
      </c>
      <c r="F1125" s="66" t="s">
        <v>112</v>
      </c>
      <c r="G1125" s="66" t="s">
        <v>712</v>
      </c>
      <c r="H1125" s="68" t="s">
        <v>58</v>
      </c>
      <c r="I1125" s="68" t="s">
        <v>358</v>
      </c>
      <c r="J1125" s="66" t="s">
        <v>58</v>
      </c>
      <c r="K1125" s="69">
        <v>122661</v>
      </c>
    </row>
    <row r="1126" spans="1:11" ht="13.2" customHeight="1" x14ac:dyDescent="0.2">
      <c r="A1126" s="65" t="str">
        <f>IF(AND(F1126='Funding Chart'!$B$12,COUNTIF($C$1:C1126,C1126)=1),MAX($A$1:A1125)+1,"")</f>
        <v/>
      </c>
      <c r="B1126" s="66" t="s">
        <v>72</v>
      </c>
      <c r="C1126" s="66" t="s">
        <v>612</v>
      </c>
      <c r="D1126" s="66" t="s">
        <v>365</v>
      </c>
      <c r="E1126" s="66">
        <v>3</v>
      </c>
      <c r="F1126" s="66" t="s">
        <v>112</v>
      </c>
      <c r="G1126" s="66" t="s">
        <v>712</v>
      </c>
      <c r="H1126" s="68" t="s">
        <v>359</v>
      </c>
      <c r="I1126" s="68" t="s">
        <v>362</v>
      </c>
      <c r="J1126" s="66" t="s">
        <v>359</v>
      </c>
      <c r="K1126" s="69">
        <v>330498</v>
      </c>
    </row>
    <row r="1127" spans="1:11" ht="13.2" customHeight="1" x14ac:dyDescent="0.2">
      <c r="A1127" s="65" t="str">
        <f>IF(AND(F1127='Funding Chart'!$B$12,COUNTIF($C$1:C1127,C1127)=1),MAX($A$1:A1126)+1,"")</f>
        <v/>
      </c>
      <c r="B1127" s="66" t="s">
        <v>72</v>
      </c>
      <c r="C1127" s="66" t="s">
        <v>612</v>
      </c>
      <c r="D1127" s="66" t="s">
        <v>365</v>
      </c>
      <c r="E1127" s="66">
        <v>3</v>
      </c>
      <c r="F1127" s="66" t="s">
        <v>112</v>
      </c>
      <c r="G1127" s="66" t="s">
        <v>712</v>
      </c>
      <c r="H1127" s="68" t="s">
        <v>360</v>
      </c>
      <c r="I1127" s="68" t="s">
        <v>362</v>
      </c>
      <c r="J1127" s="66" t="s">
        <v>360</v>
      </c>
      <c r="K1127" s="69">
        <v>44870</v>
      </c>
    </row>
    <row r="1128" spans="1:11" ht="13.2" customHeight="1" x14ac:dyDescent="0.2">
      <c r="A1128" s="65" t="str">
        <f>IF(AND(F1128='Funding Chart'!$B$12,COUNTIF($C$1:C1128,C1128)=1),MAX($A$1:A1127)+1,"")</f>
        <v/>
      </c>
      <c r="B1128" s="66" t="s">
        <v>67</v>
      </c>
      <c r="C1128" s="66" t="s">
        <v>613</v>
      </c>
      <c r="D1128" s="66" t="s">
        <v>365</v>
      </c>
      <c r="E1128" s="66">
        <v>3</v>
      </c>
      <c r="F1128" s="66" t="s">
        <v>112</v>
      </c>
      <c r="G1128" s="66" t="s">
        <v>712</v>
      </c>
      <c r="H1128" s="68" t="s">
        <v>81</v>
      </c>
      <c r="I1128" s="68" t="s">
        <v>356</v>
      </c>
      <c r="J1128" s="66" t="s">
        <v>81</v>
      </c>
      <c r="K1128" s="69">
        <v>21035</v>
      </c>
    </row>
    <row r="1129" spans="1:11" ht="13.2" customHeight="1" x14ac:dyDescent="0.2">
      <c r="A1129" s="65" t="str">
        <f>IF(AND(F1129='Funding Chart'!$B$12,COUNTIF($C$1:C1129,C1129)=1),MAX($A$1:A1128)+1,"")</f>
        <v/>
      </c>
      <c r="B1129" s="66" t="s">
        <v>72</v>
      </c>
      <c r="C1129" s="66" t="s">
        <v>614</v>
      </c>
      <c r="D1129" s="66" t="s">
        <v>365</v>
      </c>
      <c r="E1129" s="66">
        <v>3</v>
      </c>
      <c r="F1129" s="66" t="s">
        <v>112</v>
      </c>
      <c r="G1129" s="66" t="s">
        <v>712</v>
      </c>
      <c r="H1129" s="68" t="s">
        <v>81</v>
      </c>
      <c r="I1129" s="68" t="s">
        <v>356</v>
      </c>
      <c r="J1129" s="66" t="s">
        <v>81</v>
      </c>
      <c r="K1129" s="69">
        <v>1868589</v>
      </c>
    </row>
    <row r="1130" spans="1:11" ht="13.2" customHeight="1" x14ac:dyDescent="0.2">
      <c r="A1130" s="65" t="str">
        <f>IF(AND(F1130='Funding Chart'!$B$12,COUNTIF($C$1:C1130,C1130)=1),MAX($A$1:A1129)+1,"")</f>
        <v/>
      </c>
      <c r="B1130" s="66" t="s">
        <v>72</v>
      </c>
      <c r="C1130" s="66" t="s">
        <v>614</v>
      </c>
      <c r="D1130" s="66" t="s">
        <v>365</v>
      </c>
      <c r="E1130" s="66">
        <v>3</v>
      </c>
      <c r="F1130" s="66" t="s">
        <v>112</v>
      </c>
      <c r="G1130" s="66" t="s">
        <v>712</v>
      </c>
      <c r="H1130" s="68" t="s">
        <v>58</v>
      </c>
      <c r="I1130" s="68" t="s">
        <v>358</v>
      </c>
      <c r="J1130" s="66" t="s">
        <v>58</v>
      </c>
      <c r="K1130" s="69">
        <v>89013</v>
      </c>
    </row>
    <row r="1131" spans="1:11" ht="13.2" customHeight="1" x14ac:dyDescent="0.2">
      <c r="A1131" s="65" t="str">
        <f>IF(AND(F1131='Funding Chart'!$B$12,COUNTIF($C$1:C1131,C1131)=1),MAX($A$1:A1130)+1,"")</f>
        <v/>
      </c>
      <c r="B1131" s="66" t="s">
        <v>72</v>
      </c>
      <c r="C1131" s="66" t="s">
        <v>614</v>
      </c>
      <c r="D1131" s="66" t="s">
        <v>365</v>
      </c>
      <c r="E1131" s="66">
        <v>3</v>
      </c>
      <c r="F1131" s="66" t="s">
        <v>112</v>
      </c>
      <c r="G1131" s="66" t="s">
        <v>712</v>
      </c>
      <c r="H1131" s="68" t="s">
        <v>359</v>
      </c>
      <c r="I1131" s="68" t="s">
        <v>362</v>
      </c>
      <c r="J1131" s="66" t="s">
        <v>359</v>
      </c>
      <c r="K1131" s="69">
        <v>528484</v>
      </c>
    </row>
    <row r="1132" spans="1:11" ht="13.2" customHeight="1" x14ac:dyDescent="0.2">
      <c r="A1132" s="65" t="str">
        <f>IF(AND(F1132='Funding Chart'!$B$12,COUNTIF($C$1:C1132,C1132)=1),MAX($A$1:A1131)+1,"")</f>
        <v/>
      </c>
      <c r="B1132" s="66" t="s">
        <v>72</v>
      </c>
      <c r="C1132" s="66" t="s">
        <v>614</v>
      </c>
      <c r="D1132" s="66" t="s">
        <v>365</v>
      </c>
      <c r="E1132" s="66">
        <v>3</v>
      </c>
      <c r="F1132" s="66" t="s">
        <v>112</v>
      </c>
      <c r="G1132" s="66" t="s">
        <v>712</v>
      </c>
      <c r="H1132" s="68" t="s">
        <v>360</v>
      </c>
      <c r="I1132" s="68" t="s">
        <v>362</v>
      </c>
      <c r="J1132" s="66" t="s">
        <v>360</v>
      </c>
      <c r="K1132" s="69">
        <v>36480</v>
      </c>
    </row>
    <row r="1133" spans="1:11" ht="13.2" customHeight="1" x14ac:dyDescent="0.2">
      <c r="A1133" s="65" t="str">
        <f>IF(AND(F1133='Funding Chart'!$B$12,COUNTIF($C$1:C1133,C1133)=1),MAX($A$1:A1132)+1,"")</f>
        <v/>
      </c>
      <c r="B1133" s="66" t="s">
        <v>60</v>
      </c>
      <c r="C1133" s="66" t="s">
        <v>615</v>
      </c>
      <c r="D1133" s="66" t="s">
        <v>365</v>
      </c>
      <c r="E1133" s="66">
        <v>3</v>
      </c>
      <c r="F1133" s="66" t="s">
        <v>112</v>
      </c>
      <c r="G1133" s="66" t="s">
        <v>712</v>
      </c>
      <c r="H1133" s="68" t="s">
        <v>81</v>
      </c>
      <c r="I1133" s="68" t="s">
        <v>356</v>
      </c>
      <c r="J1133" s="66" t="s">
        <v>81</v>
      </c>
      <c r="K1133" s="69">
        <v>219419</v>
      </c>
    </row>
    <row r="1134" spans="1:11" ht="13.2" customHeight="1" x14ac:dyDescent="0.2">
      <c r="A1134" s="65" t="str">
        <f>IF(AND(F1134='Funding Chart'!$B$12,COUNTIF($C$1:C1134,C1134)=1),MAX($A$1:A1133)+1,"")</f>
        <v/>
      </c>
      <c r="B1134" s="66" t="s">
        <v>72</v>
      </c>
      <c r="C1134" s="66" t="s">
        <v>616</v>
      </c>
      <c r="D1134" s="66" t="s">
        <v>365</v>
      </c>
      <c r="E1134" s="66">
        <v>3</v>
      </c>
      <c r="F1134" s="66" t="s">
        <v>112</v>
      </c>
      <c r="G1134" s="66" t="s">
        <v>712</v>
      </c>
      <c r="H1134" s="68" t="s">
        <v>81</v>
      </c>
      <c r="I1134" s="68" t="s">
        <v>356</v>
      </c>
      <c r="J1134" s="66" t="s">
        <v>81</v>
      </c>
      <c r="K1134" s="69">
        <v>3917145</v>
      </c>
    </row>
    <row r="1135" spans="1:11" ht="13.2" customHeight="1" x14ac:dyDescent="0.2">
      <c r="A1135" s="65" t="str">
        <f>IF(AND(F1135='Funding Chart'!$B$12,COUNTIF($C$1:C1135,C1135)=1),MAX($A$1:A1134)+1,"")</f>
        <v/>
      </c>
      <c r="B1135" s="66" t="s">
        <v>72</v>
      </c>
      <c r="C1135" s="66" t="s">
        <v>616</v>
      </c>
      <c r="D1135" s="66" t="s">
        <v>365</v>
      </c>
      <c r="E1135" s="66">
        <v>3</v>
      </c>
      <c r="F1135" s="66" t="s">
        <v>112</v>
      </c>
      <c r="G1135" s="66" t="s">
        <v>712</v>
      </c>
      <c r="H1135" s="68" t="s">
        <v>58</v>
      </c>
      <c r="I1135" s="68" t="s">
        <v>358</v>
      </c>
      <c r="J1135" s="66" t="s">
        <v>58</v>
      </c>
      <c r="K1135" s="69">
        <v>209532</v>
      </c>
    </row>
    <row r="1136" spans="1:11" ht="13.2" customHeight="1" x14ac:dyDescent="0.2">
      <c r="A1136" s="65" t="str">
        <f>IF(AND(F1136='Funding Chart'!$B$12,COUNTIF($C$1:C1136,C1136)=1),MAX($A$1:A1135)+1,"")</f>
        <v/>
      </c>
      <c r="B1136" s="66" t="s">
        <v>72</v>
      </c>
      <c r="C1136" s="66" t="s">
        <v>616</v>
      </c>
      <c r="D1136" s="66" t="s">
        <v>365</v>
      </c>
      <c r="E1136" s="66">
        <v>3</v>
      </c>
      <c r="F1136" s="66" t="s">
        <v>112</v>
      </c>
      <c r="G1136" s="66" t="s">
        <v>712</v>
      </c>
      <c r="H1136" s="68" t="s">
        <v>359</v>
      </c>
      <c r="I1136" s="68" t="s">
        <v>362</v>
      </c>
      <c r="J1136" s="66" t="s">
        <v>359</v>
      </c>
      <c r="K1136" s="69">
        <v>1247953</v>
      </c>
    </row>
    <row r="1137" spans="1:11" ht="13.2" customHeight="1" x14ac:dyDescent="0.2">
      <c r="A1137" s="65" t="str">
        <f>IF(AND(F1137='Funding Chart'!$B$12,COUNTIF($C$1:C1137,C1137)=1),MAX($A$1:A1136)+1,"")</f>
        <v/>
      </c>
      <c r="B1137" s="66" t="s">
        <v>72</v>
      </c>
      <c r="C1137" s="66" t="s">
        <v>616</v>
      </c>
      <c r="D1137" s="66" t="s">
        <v>365</v>
      </c>
      <c r="E1137" s="66">
        <v>3</v>
      </c>
      <c r="F1137" s="66" t="s">
        <v>112</v>
      </c>
      <c r="G1137" s="66" t="s">
        <v>712</v>
      </c>
      <c r="H1137" s="68" t="s">
        <v>360</v>
      </c>
      <c r="I1137" s="68" t="s">
        <v>362</v>
      </c>
      <c r="J1137" s="66" t="s">
        <v>360</v>
      </c>
      <c r="K1137" s="69">
        <v>62454</v>
      </c>
    </row>
    <row r="1138" spans="1:11" ht="13.2" customHeight="1" x14ac:dyDescent="0.2">
      <c r="A1138" s="65" t="str">
        <f>IF(AND(F1138='Funding Chart'!$B$12,COUNTIF($C$1:C1138,C1138)=1),MAX($A$1:A1137)+1,"")</f>
        <v/>
      </c>
      <c r="B1138" s="66" t="s">
        <v>67</v>
      </c>
      <c r="C1138" s="66" t="s">
        <v>617</v>
      </c>
      <c r="D1138" s="66" t="s">
        <v>365</v>
      </c>
      <c r="E1138" s="66">
        <v>3</v>
      </c>
      <c r="F1138" s="66" t="s">
        <v>112</v>
      </c>
      <c r="G1138" s="66" t="s">
        <v>712</v>
      </c>
      <c r="H1138" s="68" t="s">
        <v>81</v>
      </c>
      <c r="I1138" s="68" t="s">
        <v>356</v>
      </c>
      <c r="J1138" s="66" t="s">
        <v>81</v>
      </c>
      <c r="K1138" s="69">
        <v>2473</v>
      </c>
    </row>
    <row r="1139" spans="1:11" ht="11.4" x14ac:dyDescent="0.2">
      <c r="A1139" s="65" t="str">
        <f>IF(AND(F1139='Funding Chart'!$B$12,COUNTIF($C$1:C1139,C1139)=1),MAX($A$1:A1138)+1,"")</f>
        <v/>
      </c>
      <c r="B1139" s="66" t="s">
        <v>72</v>
      </c>
      <c r="C1139" s="66" t="s">
        <v>618</v>
      </c>
      <c r="D1139" s="66" t="s">
        <v>365</v>
      </c>
      <c r="E1139" s="66">
        <v>3</v>
      </c>
      <c r="F1139" s="66" t="s">
        <v>112</v>
      </c>
      <c r="G1139" s="66" t="s">
        <v>712</v>
      </c>
      <c r="H1139" s="68" t="s">
        <v>81</v>
      </c>
      <c r="I1139" s="68" t="s">
        <v>356</v>
      </c>
      <c r="J1139" s="66" t="s">
        <v>81</v>
      </c>
      <c r="K1139" s="69">
        <v>839125</v>
      </c>
    </row>
    <row r="1140" spans="1:11" ht="13.2" customHeight="1" x14ac:dyDescent="0.2">
      <c r="A1140" s="65" t="str">
        <f>IF(AND(F1140='Funding Chart'!$B$12,COUNTIF($C$1:C1140,C1140)=1),MAX($A$1:A1139)+1,"")</f>
        <v/>
      </c>
      <c r="B1140" s="66" t="s">
        <v>72</v>
      </c>
      <c r="C1140" s="66" t="s">
        <v>618</v>
      </c>
      <c r="D1140" s="66" t="s">
        <v>365</v>
      </c>
      <c r="E1140" s="66">
        <v>3</v>
      </c>
      <c r="F1140" s="66" t="s">
        <v>112</v>
      </c>
      <c r="G1140" s="66" t="s">
        <v>712</v>
      </c>
      <c r="H1140" s="68" t="s">
        <v>359</v>
      </c>
      <c r="I1140" s="68" t="s">
        <v>362</v>
      </c>
      <c r="J1140" s="66" t="s">
        <v>359</v>
      </c>
      <c r="K1140" s="69">
        <v>72740</v>
      </c>
    </row>
    <row r="1141" spans="1:11" ht="13.2" customHeight="1" x14ac:dyDescent="0.2">
      <c r="A1141" s="65" t="str">
        <f>IF(AND(F1141='Funding Chart'!$B$12,COUNTIF($C$1:C1141,C1141)=1),MAX($A$1:A1140)+1,"")</f>
        <v/>
      </c>
      <c r="B1141" s="66" t="s">
        <v>67</v>
      </c>
      <c r="C1141" s="66" t="s">
        <v>620</v>
      </c>
      <c r="D1141" s="66" t="s">
        <v>365</v>
      </c>
      <c r="E1141" s="66">
        <v>3</v>
      </c>
      <c r="F1141" s="66" t="s">
        <v>112</v>
      </c>
      <c r="G1141" s="66" t="s">
        <v>712</v>
      </c>
      <c r="H1141" s="68" t="s">
        <v>361</v>
      </c>
      <c r="I1141" s="68" t="s">
        <v>362</v>
      </c>
      <c r="J1141" s="66" t="s">
        <v>361</v>
      </c>
      <c r="K1141" s="69">
        <v>5515</v>
      </c>
    </row>
    <row r="1142" spans="1:11" ht="11.4" x14ac:dyDescent="0.2">
      <c r="A1142" s="65" t="str">
        <f>IF(AND(F1142='Funding Chart'!$B$12,COUNTIF($C$1:C1142,C1142)=1),MAX($A$1:A1141)+1,"")</f>
        <v/>
      </c>
      <c r="B1142" s="66" t="s">
        <v>67</v>
      </c>
      <c r="C1142" s="66" t="s">
        <v>620</v>
      </c>
      <c r="D1142" s="66" t="s">
        <v>365</v>
      </c>
      <c r="E1142" s="66">
        <v>3</v>
      </c>
      <c r="F1142" s="66" t="s">
        <v>112</v>
      </c>
      <c r="G1142" s="66" t="s">
        <v>712</v>
      </c>
      <c r="H1142" s="68" t="s">
        <v>81</v>
      </c>
      <c r="I1142" s="68" t="s">
        <v>356</v>
      </c>
      <c r="J1142" s="66" t="s">
        <v>81</v>
      </c>
      <c r="K1142" s="69">
        <v>670193</v>
      </c>
    </row>
    <row r="1143" spans="1:11" ht="11.4" x14ac:dyDescent="0.2">
      <c r="A1143" s="65" t="str">
        <f>IF(AND(F1143='Funding Chart'!$B$12,COUNTIF($C$1:C1143,C1143)=1),MAX($A$1:A1142)+1,"")</f>
        <v/>
      </c>
      <c r="B1143" s="66" t="s">
        <v>67</v>
      </c>
      <c r="C1143" s="66" t="s">
        <v>620</v>
      </c>
      <c r="D1143" s="66" t="s">
        <v>365</v>
      </c>
      <c r="E1143" s="66">
        <v>3</v>
      </c>
      <c r="F1143" s="66" t="s">
        <v>112</v>
      </c>
      <c r="G1143" s="66" t="s">
        <v>712</v>
      </c>
      <c r="H1143" s="68" t="s">
        <v>360</v>
      </c>
      <c r="I1143" s="68" t="s">
        <v>362</v>
      </c>
      <c r="J1143" s="66" t="s">
        <v>360</v>
      </c>
      <c r="K1143" s="69">
        <v>9266</v>
      </c>
    </row>
    <row r="1144" spans="1:11" ht="13.2" customHeight="1" x14ac:dyDescent="0.2">
      <c r="A1144" s="65" t="str">
        <f>IF(AND(F1144='Funding Chart'!$B$12,COUNTIF($C$1:C1144,C1144)=1),MAX($A$1:A1143)+1,"")</f>
        <v/>
      </c>
      <c r="B1144" s="66" t="s">
        <v>67</v>
      </c>
      <c r="C1144" s="66" t="s">
        <v>620</v>
      </c>
      <c r="D1144" s="66" t="s">
        <v>365</v>
      </c>
      <c r="E1144" s="66">
        <v>3</v>
      </c>
      <c r="F1144" s="66" t="s">
        <v>112</v>
      </c>
      <c r="G1144" s="66" t="s">
        <v>712</v>
      </c>
      <c r="H1144" s="68" t="s">
        <v>58</v>
      </c>
      <c r="I1144" s="68" t="s">
        <v>358</v>
      </c>
      <c r="J1144" s="66" t="s">
        <v>58</v>
      </c>
      <c r="K1144" s="69">
        <v>44037</v>
      </c>
    </row>
    <row r="1145" spans="1:11" ht="13.2" customHeight="1" x14ac:dyDescent="0.2">
      <c r="A1145" s="65" t="str">
        <f>IF(AND(F1145='Funding Chart'!$B$12,COUNTIF($C$1:C1145,C1145)=1),MAX($A$1:A1144)+1,"")</f>
        <v/>
      </c>
      <c r="B1145" s="66" t="s">
        <v>67</v>
      </c>
      <c r="C1145" s="66" t="s">
        <v>620</v>
      </c>
      <c r="D1145" s="66" t="s">
        <v>365</v>
      </c>
      <c r="E1145" s="66">
        <v>3</v>
      </c>
      <c r="F1145" s="66" t="s">
        <v>112</v>
      </c>
      <c r="G1145" s="66" t="s">
        <v>712</v>
      </c>
      <c r="H1145" s="68" t="s">
        <v>359</v>
      </c>
      <c r="I1145" s="68" t="s">
        <v>362</v>
      </c>
      <c r="J1145" s="66" t="s">
        <v>359</v>
      </c>
      <c r="K1145" s="69">
        <v>158153</v>
      </c>
    </row>
    <row r="1146" spans="1:11" ht="13.2" customHeight="1" x14ac:dyDescent="0.2">
      <c r="A1146" s="65" t="str">
        <f>IF(AND(F1146='Funding Chart'!$B$12,COUNTIF($C$1:C1146,C1146)=1),MAX($A$1:A1145)+1,"")</f>
        <v/>
      </c>
      <c r="B1146" s="66" t="s">
        <v>72</v>
      </c>
      <c r="C1146" s="66" t="s">
        <v>621</v>
      </c>
      <c r="D1146" s="66" t="s">
        <v>365</v>
      </c>
      <c r="E1146" s="66">
        <v>3</v>
      </c>
      <c r="F1146" s="66" t="s">
        <v>112</v>
      </c>
      <c r="G1146" s="66" t="s">
        <v>712</v>
      </c>
      <c r="H1146" s="68" t="s">
        <v>81</v>
      </c>
      <c r="I1146" s="68" t="s">
        <v>356</v>
      </c>
      <c r="J1146" s="66" t="s">
        <v>81</v>
      </c>
      <c r="K1146" s="69">
        <v>530447</v>
      </c>
    </row>
    <row r="1147" spans="1:11" ht="13.2" customHeight="1" x14ac:dyDescent="0.2">
      <c r="A1147" s="65" t="str">
        <f>IF(AND(F1147='Funding Chart'!$B$12,COUNTIF($C$1:C1147,C1147)=1),MAX($A$1:A1146)+1,"")</f>
        <v/>
      </c>
      <c r="B1147" s="66" t="s">
        <v>72</v>
      </c>
      <c r="C1147" s="66" t="s">
        <v>621</v>
      </c>
      <c r="D1147" s="66" t="s">
        <v>365</v>
      </c>
      <c r="E1147" s="66">
        <v>3</v>
      </c>
      <c r="F1147" s="66" t="s">
        <v>112</v>
      </c>
      <c r="G1147" s="66" t="s">
        <v>712</v>
      </c>
      <c r="H1147" s="68" t="s">
        <v>58</v>
      </c>
      <c r="I1147" s="68" t="s">
        <v>358</v>
      </c>
      <c r="J1147" s="66" t="s">
        <v>58</v>
      </c>
      <c r="K1147" s="69">
        <v>88707</v>
      </c>
    </row>
    <row r="1148" spans="1:11" ht="13.2" customHeight="1" x14ac:dyDescent="0.2">
      <c r="A1148" s="65" t="str">
        <f>IF(AND(F1148='Funding Chart'!$B$12,COUNTIF($C$1:C1148,C1148)=1),MAX($A$1:A1147)+1,"")</f>
        <v/>
      </c>
      <c r="B1148" s="66" t="s">
        <v>72</v>
      </c>
      <c r="C1148" s="66" t="s">
        <v>622</v>
      </c>
      <c r="D1148" s="66" t="s">
        <v>365</v>
      </c>
      <c r="E1148" s="66">
        <v>3</v>
      </c>
      <c r="F1148" s="66" t="s">
        <v>112</v>
      </c>
      <c r="G1148" s="66" t="s">
        <v>712</v>
      </c>
      <c r="H1148" s="68" t="s">
        <v>81</v>
      </c>
      <c r="I1148" s="68" t="s">
        <v>356</v>
      </c>
      <c r="J1148" s="66" t="s">
        <v>81</v>
      </c>
      <c r="K1148" s="69">
        <v>351018</v>
      </c>
    </row>
    <row r="1149" spans="1:11" ht="13.2" customHeight="1" x14ac:dyDescent="0.2">
      <c r="A1149" s="65" t="str">
        <f>IF(AND(F1149='Funding Chart'!$B$12,COUNTIF($C$1:C1149,C1149)=1),MAX($A$1:A1148)+1,"")</f>
        <v/>
      </c>
      <c r="B1149" s="66" t="s">
        <v>72</v>
      </c>
      <c r="C1149" s="66" t="s">
        <v>622</v>
      </c>
      <c r="D1149" s="66" t="s">
        <v>365</v>
      </c>
      <c r="E1149" s="66">
        <v>3</v>
      </c>
      <c r="F1149" s="66" t="s">
        <v>112</v>
      </c>
      <c r="G1149" s="66" t="s">
        <v>712</v>
      </c>
      <c r="H1149" s="68" t="s">
        <v>359</v>
      </c>
      <c r="I1149" s="68" t="s">
        <v>362</v>
      </c>
      <c r="J1149" s="66" t="s">
        <v>359</v>
      </c>
      <c r="K1149" s="69">
        <v>146057</v>
      </c>
    </row>
    <row r="1150" spans="1:11" ht="13.2" customHeight="1" x14ac:dyDescent="0.2">
      <c r="A1150" s="65" t="str">
        <f>IF(AND(F1150='Funding Chart'!$B$12,COUNTIF($C$1:C1150,C1150)=1),MAX($A$1:A1149)+1,"")</f>
        <v/>
      </c>
      <c r="B1150" s="66" t="s">
        <v>72</v>
      </c>
      <c r="C1150" s="66" t="s">
        <v>623</v>
      </c>
      <c r="D1150" s="66" t="s">
        <v>365</v>
      </c>
      <c r="E1150" s="66">
        <v>3</v>
      </c>
      <c r="F1150" s="66" t="s">
        <v>112</v>
      </c>
      <c r="G1150" s="66" t="s">
        <v>712</v>
      </c>
      <c r="H1150" s="68" t="s">
        <v>81</v>
      </c>
      <c r="I1150" s="68" t="s">
        <v>356</v>
      </c>
      <c r="J1150" s="66" t="s">
        <v>81</v>
      </c>
      <c r="K1150" s="69">
        <v>45928</v>
      </c>
    </row>
    <row r="1151" spans="1:11" ht="13.2" customHeight="1" x14ac:dyDescent="0.2">
      <c r="A1151" s="65" t="str">
        <f>IF(AND(F1151='Funding Chart'!$B$12,COUNTIF($C$1:C1151,C1151)=1),MAX($A$1:A1150)+1,"")</f>
        <v/>
      </c>
      <c r="B1151" s="66" t="s">
        <v>67</v>
      </c>
      <c r="C1151" s="66" t="s">
        <v>624</v>
      </c>
      <c r="D1151" s="66" t="s">
        <v>365</v>
      </c>
      <c r="E1151" s="66">
        <v>3</v>
      </c>
      <c r="F1151" s="66" t="s">
        <v>112</v>
      </c>
      <c r="G1151" s="66" t="s">
        <v>712</v>
      </c>
      <c r="H1151" s="68" t="s">
        <v>81</v>
      </c>
      <c r="I1151" s="68" t="s">
        <v>356</v>
      </c>
      <c r="J1151" s="66" t="s">
        <v>81</v>
      </c>
      <c r="K1151" s="69">
        <v>229066</v>
      </c>
    </row>
    <row r="1152" spans="1:11" ht="13.2" customHeight="1" x14ac:dyDescent="0.2">
      <c r="A1152" s="65" t="str">
        <f>IF(AND(F1152='Funding Chart'!$B$12,COUNTIF($C$1:C1152,C1152)=1),MAX($A$1:A1151)+1,"")</f>
        <v/>
      </c>
      <c r="B1152" s="66" t="s">
        <v>107</v>
      </c>
      <c r="C1152" s="66" t="s">
        <v>625</v>
      </c>
      <c r="D1152" s="66" t="s">
        <v>365</v>
      </c>
      <c r="E1152" s="66">
        <v>3</v>
      </c>
      <c r="F1152" s="66" t="s">
        <v>107</v>
      </c>
      <c r="G1152" s="66" t="s">
        <v>713</v>
      </c>
      <c r="H1152" s="68" t="s">
        <v>81</v>
      </c>
      <c r="I1152" s="68" t="s">
        <v>356</v>
      </c>
      <c r="J1152" s="66" t="s">
        <v>81</v>
      </c>
      <c r="K1152" s="69">
        <v>1209343</v>
      </c>
    </row>
    <row r="1153" spans="1:11" ht="13.2" customHeight="1" x14ac:dyDescent="0.2">
      <c r="A1153" s="65" t="str">
        <f>IF(AND(F1153='Funding Chart'!$B$12,COUNTIF($C$1:C1153,C1153)=1),MAX($A$1:A1152)+1,"")</f>
        <v/>
      </c>
      <c r="B1153" s="66" t="s">
        <v>107</v>
      </c>
      <c r="C1153" s="66" t="s">
        <v>625</v>
      </c>
      <c r="D1153" s="66" t="s">
        <v>365</v>
      </c>
      <c r="E1153" s="66">
        <v>3</v>
      </c>
      <c r="F1153" s="66" t="s">
        <v>107</v>
      </c>
      <c r="G1153" s="66" t="s">
        <v>713</v>
      </c>
      <c r="H1153" s="68" t="s">
        <v>58</v>
      </c>
      <c r="I1153" s="68" t="s">
        <v>358</v>
      </c>
      <c r="J1153" s="66" t="s">
        <v>58</v>
      </c>
      <c r="K1153" s="69">
        <v>2029</v>
      </c>
    </row>
    <row r="1154" spans="1:11" ht="13.2" customHeight="1" x14ac:dyDescent="0.2">
      <c r="A1154" s="65" t="str">
        <f>IF(AND(F1154='Funding Chart'!$B$12,COUNTIF($C$1:C1154,C1154)=1),MAX($A$1:A1153)+1,"")</f>
        <v/>
      </c>
      <c r="B1154" s="66" t="s">
        <v>107</v>
      </c>
      <c r="C1154" s="66" t="s">
        <v>625</v>
      </c>
      <c r="D1154" s="66" t="s">
        <v>365</v>
      </c>
      <c r="E1154" s="66">
        <v>3</v>
      </c>
      <c r="F1154" s="66" t="s">
        <v>107</v>
      </c>
      <c r="G1154" s="66" t="s">
        <v>713</v>
      </c>
      <c r="H1154" s="68" t="s">
        <v>359</v>
      </c>
      <c r="I1154" s="68" t="s">
        <v>362</v>
      </c>
      <c r="J1154" s="66" t="s">
        <v>359</v>
      </c>
      <c r="K1154" s="69">
        <v>257033</v>
      </c>
    </row>
    <row r="1155" spans="1:11" ht="13.2" customHeight="1" x14ac:dyDescent="0.2">
      <c r="A1155" s="65" t="str">
        <f>IF(AND(F1155='Funding Chart'!$B$12,COUNTIF($C$1:C1155,C1155)=1),MAX($A$1:A1154)+1,"")</f>
        <v/>
      </c>
      <c r="B1155" s="66" t="s">
        <v>107</v>
      </c>
      <c r="C1155" s="66" t="s">
        <v>626</v>
      </c>
      <c r="D1155" s="66" t="s">
        <v>365</v>
      </c>
      <c r="E1155" s="66">
        <v>3</v>
      </c>
      <c r="F1155" s="66" t="s">
        <v>107</v>
      </c>
      <c r="G1155" s="66" t="s">
        <v>713</v>
      </c>
      <c r="H1155" s="68" t="s">
        <v>81</v>
      </c>
      <c r="I1155" s="68" t="s">
        <v>356</v>
      </c>
      <c r="J1155" s="66" t="s">
        <v>81</v>
      </c>
      <c r="K1155" s="69">
        <v>90718</v>
      </c>
    </row>
    <row r="1156" spans="1:11" ht="13.2" customHeight="1" x14ac:dyDescent="0.2">
      <c r="A1156" s="65" t="str">
        <f>IF(AND(F1156='Funding Chart'!$B$12,COUNTIF($C$1:C1156,C1156)=1),MAX($A$1:A1155)+1,"")</f>
        <v/>
      </c>
      <c r="B1156" s="66" t="s">
        <v>107</v>
      </c>
      <c r="C1156" s="66" t="s">
        <v>627</v>
      </c>
      <c r="D1156" s="66" t="s">
        <v>365</v>
      </c>
      <c r="E1156" s="66">
        <v>3</v>
      </c>
      <c r="F1156" s="66" t="s">
        <v>107</v>
      </c>
      <c r="G1156" s="66" t="s">
        <v>713</v>
      </c>
      <c r="H1156" s="68" t="s">
        <v>81</v>
      </c>
      <c r="I1156" s="68" t="s">
        <v>356</v>
      </c>
      <c r="J1156" s="66" t="s">
        <v>81</v>
      </c>
      <c r="K1156" s="69">
        <v>15052</v>
      </c>
    </row>
    <row r="1157" spans="1:11" ht="13.2" customHeight="1" x14ac:dyDescent="0.2">
      <c r="A1157" s="65" t="str">
        <f>IF(AND(F1157='Funding Chart'!$B$12,COUNTIF($C$1:C1157,C1157)=1),MAX($A$1:A1156)+1,"")</f>
        <v/>
      </c>
      <c r="B1157" s="66" t="s">
        <v>107</v>
      </c>
      <c r="C1157" s="66" t="s">
        <v>628</v>
      </c>
      <c r="D1157" s="66" t="s">
        <v>365</v>
      </c>
      <c r="E1157" s="66">
        <v>3</v>
      </c>
      <c r="F1157" s="66" t="s">
        <v>107</v>
      </c>
      <c r="G1157" s="66" t="s">
        <v>713</v>
      </c>
      <c r="H1157" s="68" t="s">
        <v>81</v>
      </c>
      <c r="I1157" s="68" t="s">
        <v>356</v>
      </c>
      <c r="J1157" s="66" t="s">
        <v>81</v>
      </c>
      <c r="K1157" s="69">
        <v>2353403</v>
      </c>
    </row>
    <row r="1158" spans="1:11" ht="13.2" customHeight="1" x14ac:dyDescent="0.2">
      <c r="A1158" s="65" t="str">
        <f>IF(AND(F1158='Funding Chart'!$B$12,COUNTIF($C$1:C1158,C1158)=1),MAX($A$1:A1157)+1,"")</f>
        <v/>
      </c>
      <c r="B1158" s="66" t="s">
        <v>107</v>
      </c>
      <c r="C1158" s="66" t="s">
        <v>628</v>
      </c>
      <c r="D1158" s="66" t="s">
        <v>365</v>
      </c>
      <c r="E1158" s="66">
        <v>3</v>
      </c>
      <c r="F1158" s="66" t="s">
        <v>107</v>
      </c>
      <c r="G1158" s="66" t="s">
        <v>713</v>
      </c>
      <c r="H1158" s="68" t="s">
        <v>58</v>
      </c>
      <c r="I1158" s="68" t="s">
        <v>358</v>
      </c>
      <c r="J1158" s="66" t="s">
        <v>58</v>
      </c>
      <c r="K1158" s="69">
        <v>34643</v>
      </c>
    </row>
    <row r="1159" spans="1:11" ht="13.2" customHeight="1" x14ac:dyDescent="0.2">
      <c r="A1159" s="65" t="str">
        <f>IF(AND(F1159='Funding Chart'!$B$12,COUNTIF($C$1:C1159,C1159)=1),MAX($A$1:A1158)+1,"")</f>
        <v/>
      </c>
      <c r="B1159" s="66" t="s">
        <v>107</v>
      </c>
      <c r="C1159" s="66" t="s">
        <v>628</v>
      </c>
      <c r="D1159" s="66" t="s">
        <v>365</v>
      </c>
      <c r="E1159" s="66">
        <v>3</v>
      </c>
      <c r="F1159" s="66" t="s">
        <v>107</v>
      </c>
      <c r="G1159" s="66" t="s">
        <v>713</v>
      </c>
      <c r="H1159" s="68" t="s">
        <v>359</v>
      </c>
      <c r="I1159" s="68" t="s">
        <v>362</v>
      </c>
      <c r="J1159" s="66" t="s">
        <v>359</v>
      </c>
      <c r="K1159" s="69">
        <v>589723</v>
      </c>
    </row>
    <row r="1160" spans="1:11" ht="13.2" customHeight="1" x14ac:dyDescent="0.2">
      <c r="A1160" s="65" t="str">
        <f>IF(AND(F1160='Funding Chart'!$B$12,COUNTIF($C$1:C1160,C1160)=1),MAX($A$1:A1159)+1,"")</f>
        <v/>
      </c>
      <c r="B1160" s="66" t="s">
        <v>107</v>
      </c>
      <c r="C1160" s="66" t="s">
        <v>629</v>
      </c>
      <c r="D1160" s="66" t="s">
        <v>365</v>
      </c>
      <c r="E1160" s="66">
        <v>3</v>
      </c>
      <c r="F1160" s="66" t="s">
        <v>107</v>
      </c>
      <c r="G1160" s="66" t="s">
        <v>713</v>
      </c>
      <c r="H1160" s="68" t="s">
        <v>81</v>
      </c>
      <c r="I1160" s="68" t="s">
        <v>356</v>
      </c>
      <c r="J1160" s="66" t="s">
        <v>81</v>
      </c>
      <c r="K1160" s="69">
        <v>4328665</v>
      </c>
    </row>
    <row r="1161" spans="1:11" ht="13.2" customHeight="1" x14ac:dyDescent="0.2">
      <c r="A1161" s="65" t="str">
        <f>IF(AND(F1161='Funding Chart'!$B$12,COUNTIF($C$1:C1161,C1161)=1),MAX($A$1:A1160)+1,"")</f>
        <v/>
      </c>
      <c r="B1161" s="66" t="s">
        <v>107</v>
      </c>
      <c r="C1161" s="66" t="s">
        <v>629</v>
      </c>
      <c r="D1161" s="66" t="s">
        <v>365</v>
      </c>
      <c r="E1161" s="66">
        <v>3</v>
      </c>
      <c r="F1161" s="66" t="s">
        <v>107</v>
      </c>
      <c r="G1161" s="66" t="s">
        <v>713</v>
      </c>
      <c r="H1161" s="68" t="s">
        <v>58</v>
      </c>
      <c r="I1161" s="68" t="s">
        <v>358</v>
      </c>
      <c r="J1161" s="66" t="s">
        <v>58</v>
      </c>
      <c r="K1161" s="69">
        <v>2029</v>
      </c>
    </row>
    <row r="1162" spans="1:11" ht="13.2" customHeight="1" x14ac:dyDescent="0.2">
      <c r="A1162" s="65" t="str">
        <f>IF(AND(F1162='Funding Chart'!$B$12,COUNTIF($C$1:C1162,C1162)=1),MAX($A$1:A1161)+1,"")</f>
        <v/>
      </c>
      <c r="B1162" s="66" t="s">
        <v>107</v>
      </c>
      <c r="C1162" s="66" t="s">
        <v>629</v>
      </c>
      <c r="D1162" s="66" t="s">
        <v>365</v>
      </c>
      <c r="E1162" s="66">
        <v>3</v>
      </c>
      <c r="F1162" s="66" t="s">
        <v>107</v>
      </c>
      <c r="G1162" s="66" t="s">
        <v>713</v>
      </c>
      <c r="H1162" s="68" t="s">
        <v>359</v>
      </c>
      <c r="I1162" s="68" t="s">
        <v>362</v>
      </c>
      <c r="J1162" s="66" t="s">
        <v>359</v>
      </c>
      <c r="K1162" s="69">
        <v>221430</v>
      </c>
    </row>
    <row r="1163" spans="1:11" ht="13.2" customHeight="1" x14ac:dyDescent="0.2">
      <c r="A1163" s="65" t="str">
        <f>IF(AND(F1163='Funding Chart'!$B$12,COUNTIF($C$1:C1163,C1163)=1),MAX($A$1:A1162)+1,"")</f>
        <v/>
      </c>
      <c r="B1163" s="66" t="s">
        <v>107</v>
      </c>
      <c r="C1163" s="66" t="s">
        <v>631</v>
      </c>
      <c r="D1163" s="66" t="s">
        <v>365</v>
      </c>
      <c r="E1163" s="66">
        <v>3</v>
      </c>
      <c r="F1163" s="66" t="s">
        <v>107</v>
      </c>
      <c r="G1163" s="66" t="s">
        <v>713</v>
      </c>
      <c r="H1163" s="68" t="s">
        <v>81</v>
      </c>
      <c r="I1163" s="68" t="s">
        <v>356</v>
      </c>
      <c r="J1163" s="66" t="s">
        <v>81</v>
      </c>
      <c r="K1163" s="69">
        <v>3362267</v>
      </c>
    </row>
    <row r="1164" spans="1:11" ht="13.2" customHeight="1" x14ac:dyDescent="0.2">
      <c r="A1164" s="65" t="str">
        <f>IF(AND(F1164='Funding Chart'!$B$12,COUNTIF($C$1:C1164,C1164)=1),MAX($A$1:A1163)+1,"")</f>
        <v/>
      </c>
      <c r="B1164" s="66" t="s">
        <v>107</v>
      </c>
      <c r="C1164" s="66" t="s">
        <v>631</v>
      </c>
      <c r="D1164" s="66" t="s">
        <v>365</v>
      </c>
      <c r="E1164" s="66">
        <v>3</v>
      </c>
      <c r="F1164" s="66" t="s">
        <v>107</v>
      </c>
      <c r="G1164" s="66" t="s">
        <v>713</v>
      </c>
      <c r="H1164" s="68" t="s">
        <v>359</v>
      </c>
      <c r="I1164" s="68" t="s">
        <v>362</v>
      </c>
      <c r="J1164" s="66" t="s">
        <v>359</v>
      </c>
      <c r="K1164" s="69">
        <v>200846</v>
      </c>
    </row>
    <row r="1165" spans="1:11" ht="13.2" customHeight="1" x14ac:dyDescent="0.2">
      <c r="A1165" s="65" t="str">
        <f>IF(AND(F1165='Funding Chart'!$B$12,COUNTIF($C$1:C1165,C1165)=1),MAX($A$1:A1164)+1,"")</f>
        <v/>
      </c>
      <c r="B1165" s="66" t="s">
        <v>64</v>
      </c>
      <c r="C1165" s="66" t="s">
        <v>632</v>
      </c>
      <c r="D1165" s="66" t="s">
        <v>365</v>
      </c>
      <c r="E1165" s="66">
        <v>3</v>
      </c>
      <c r="F1165" s="66" t="s">
        <v>104</v>
      </c>
      <c r="G1165" s="66" t="s">
        <v>714</v>
      </c>
      <c r="H1165" s="68" t="s">
        <v>58</v>
      </c>
      <c r="I1165" s="68" t="s">
        <v>358</v>
      </c>
      <c r="J1165" s="66" t="s">
        <v>58</v>
      </c>
      <c r="K1165" s="69">
        <v>2956</v>
      </c>
    </row>
    <row r="1166" spans="1:11" ht="13.2" customHeight="1" x14ac:dyDescent="0.2">
      <c r="A1166" s="65" t="str">
        <f>IF(AND(F1166='Funding Chart'!$B$12,COUNTIF($C$1:C1166,C1166)=1),MAX($A$1:A1165)+1,"")</f>
        <v/>
      </c>
      <c r="B1166" s="66" t="s">
        <v>64</v>
      </c>
      <c r="C1166" s="66" t="s">
        <v>632</v>
      </c>
      <c r="D1166" s="66" t="s">
        <v>365</v>
      </c>
      <c r="E1166" s="66">
        <v>3</v>
      </c>
      <c r="F1166" s="66" t="s">
        <v>104</v>
      </c>
      <c r="G1166" s="66" t="s">
        <v>714</v>
      </c>
      <c r="H1166" s="68" t="s">
        <v>81</v>
      </c>
      <c r="I1166" s="68" t="s">
        <v>356</v>
      </c>
      <c r="J1166" s="66" t="s">
        <v>81</v>
      </c>
      <c r="K1166" s="69">
        <v>123579</v>
      </c>
    </row>
    <row r="1167" spans="1:11" ht="13.2" customHeight="1" x14ac:dyDescent="0.2">
      <c r="A1167" s="65" t="str">
        <f>IF(AND(F1167='Funding Chart'!$B$12,COUNTIF($C$1:C1167,C1167)=1),MAX($A$1:A1166)+1,"")</f>
        <v/>
      </c>
      <c r="B1167" s="66" t="s">
        <v>64</v>
      </c>
      <c r="C1167" s="66" t="s">
        <v>633</v>
      </c>
      <c r="D1167" s="66" t="s">
        <v>365</v>
      </c>
      <c r="E1167" s="66">
        <v>3</v>
      </c>
      <c r="F1167" s="66" t="s">
        <v>104</v>
      </c>
      <c r="G1167" s="66" t="s">
        <v>714</v>
      </c>
      <c r="H1167" s="68" t="s">
        <v>81</v>
      </c>
      <c r="I1167" s="68" t="s">
        <v>356</v>
      </c>
      <c r="J1167" s="66" t="s">
        <v>81</v>
      </c>
      <c r="K1167" s="69">
        <v>343846</v>
      </c>
    </row>
    <row r="1168" spans="1:11" ht="13.2" customHeight="1" x14ac:dyDescent="0.2">
      <c r="A1168" s="65" t="str">
        <f>IF(AND(F1168='Funding Chart'!$B$12,COUNTIF($C$1:C1168,C1168)=1),MAX($A$1:A1167)+1,"")</f>
        <v/>
      </c>
      <c r="B1168" s="66" t="s">
        <v>64</v>
      </c>
      <c r="C1168" s="66" t="s">
        <v>633</v>
      </c>
      <c r="D1168" s="66" t="s">
        <v>365</v>
      </c>
      <c r="E1168" s="66">
        <v>3</v>
      </c>
      <c r="F1168" s="66" t="s">
        <v>104</v>
      </c>
      <c r="G1168" s="66" t="s">
        <v>714</v>
      </c>
      <c r="H1168" s="68" t="s">
        <v>58</v>
      </c>
      <c r="I1168" s="68" t="s">
        <v>358</v>
      </c>
      <c r="J1168" s="66" t="s">
        <v>58</v>
      </c>
      <c r="K1168" s="69">
        <v>37125</v>
      </c>
    </row>
    <row r="1169" spans="1:11" ht="13.2" customHeight="1" x14ac:dyDescent="0.2">
      <c r="A1169" s="65" t="str">
        <f>IF(AND(F1169='Funding Chart'!$B$12,COUNTIF($C$1:C1169,C1169)=1),MAX($A$1:A1168)+1,"")</f>
        <v/>
      </c>
      <c r="B1169" s="66" t="s">
        <v>64</v>
      </c>
      <c r="C1169" s="66" t="s">
        <v>633</v>
      </c>
      <c r="D1169" s="66" t="s">
        <v>365</v>
      </c>
      <c r="E1169" s="66">
        <v>3</v>
      </c>
      <c r="F1169" s="66" t="s">
        <v>104</v>
      </c>
      <c r="G1169" s="66" t="s">
        <v>714</v>
      </c>
      <c r="H1169" s="68" t="s">
        <v>359</v>
      </c>
      <c r="I1169" s="68" t="s">
        <v>362</v>
      </c>
      <c r="J1169" s="66" t="s">
        <v>359</v>
      </c>
      <c r="K1169" s="69">
        <v>94527</v>
      </c>
    </row>
    <row r="1170" spans="1:11" ht="13.2" customHeight="1" x14ac:dyDescent="0.2">
      <c r="A1170" s="65" t="str">
        <f>IF(AND(F1170='Funding Chart'!$B$12,COUNTIF($C$1:C1170,C1170)=1),MAX($A$1:A1169)+1,"")</f>
        <v/>
      </c>
      <c r="B1170" s="66" t="s">
        <v>64</v>
      </c>
      <c r="C1170" s="66" t="s">
        <v>634</v>
      </c>
      <c r="D1170" s="66" t="s">
        <v>365</v>
      </c>
      <c r="E1170" s="66">
        <v>3</v>
      </c>
      <c r="F1170" s="66" t="s">
        <v>104</v>
      </c>
      <c r="G1170" s="66" t="s">
        <v>714</v>
      </c>
      <c r="H1170" s="68" t="s">
        <v>81</v>
      </c>
      <c r="I1170" s="68" t="s">
        <v>356</v>
      </c>
      <c r="J1170" s="66" t="s">
        <v>81</v>
      </c>
      <c r="K1170" s="69">
        <v>137872</v>
      </c>
    </row>
    <row r="1171" spans="1:11" ht="13.2" customHeight="1" x14ac:dyDescent="0.2">
      <c r="A1171" s="65" t="str">
        <f>IF(AND(F1171='Funding Chart'!$B$12,COUNTIF($C$1:C1171,C1171)=1),MAX($A$1:A1170)+1,"")</f>
        <v/>
      </c>
      <c r="B1171" s="66" t="s">
        <v>72</v>
      </c>
      <c r="C1171" s="66" t="s">
        <v>635</v>
      </c>
      <c r="D1171" s="66" t="s">
        <v>365</v>
      </c>
      <c r="E1171" s="66">
        <v>3</v>
      </c>
      <c r="F1171" s="66" t="s">
        <v>100</v>
      </c>
      <c r="G1171" s="66" t="s">
        <v>715</v>
      </c>
      <c r="H1171" s="68" t="s">
        <v>81</v>
      </c>
      <c r="I1171" s="68" t="s">
        <v>356</v>
      </c>
      <c r="J1171" s="66" t="s">
        <v>81</v>
      </c>
      <c r="K1171" s="69">
        <v>1978</v>
      </c>
    </row>
    <row r="1172" spans="1:11" ht="13.2" customHeight="1" x14ac:dyDescent="0.2">
      <c r="A1172" s="65" t="str">
        <f>IF(AND(F1172='Funding Chart'!$B$12,COUNTIF($C$1:C1172,C1172)=1),MAX($A$1:A1171)+1,"")</f>
        <v/>
      </c>
      <c r="B1172" s="66" t="s">
        <v>72</v>
      </c>
      <c r="C1172" s="66" t="s">
        <v>635</v>
      </c>
      <c r="D1172" s="66" t="s">
        <v>365</v>
      </c>
      <c r="E1172" s="66">
        <v>3</v>
      </c>
      <c r="F1172" s="66" t="s">
        <v>100</v>
      </c>
      <c r="G1172" s="66" t="s">
        <v>715</v>
      </c>
      <c r="H1172" s="68" t="s">
        <v>359</v>
      </c>
      <c r="I1172" s="68" t="s">
        <v>362</v>
      </c>
      <c r="J1172" s="66" t="s">
        <v>359</v>
      </c>
      <c r="K1172" s="69">
        <v>5523</v>
      </c>
    </row>
    <row r="1173" spans="1:11" ht="13.2" customHeight="1" x14ac:dyDescent="0.2">
      <c r="A1173" s="65" t="str">
        <f>IF(AND(F1173='Funding Chart'!$B$12,COUNTIF($C$1:C1173,C1173)=1),MAX($A$1:A1172)+1,"")</f>
        <v/>
      </c>
      <c r="B1173" s="66" t="s">
        <v>72</v>
      </c>
      <c r="C1173" s="66" t="s">
        <v>636</v>
      </c>
      <c r="D1173" s="66" t="s">
        <v>365</v>
      </c>
      <c r="E1173" s="66">
        <v>3</v>
      </c>
      <c r="F1173" s="66" t="s">
        <v>100</v>
      </c>
      <c r="G1173" s="66" t="s">
        <v>715</v>
      </c>
      <c r="H1173" s="68" t="s">
        <v>81</v>
      </c>
      <c r="I1173" s="68" t="s">
        <v>356</v>
      </c>
      <c r="J1173" s="66" t="s">
        <v>81</v>
      </c>
      <c r="K1173" s="69">
        <v>32617</v>
      </c>
    </row>
    <row r="1174" spans="1:11" ht="13.2" customHeight="1" x14ac:dyDescent="0.2">
      <c r="A1174" s="65" t="str">
        <f>IF(AND(F1174='Funding Chart'!$B$12,COUNTIF($C$1:C1174,C1174)=1),MAX($A$1:A1173)+1,"")</f>
        <v/>
      </c>
      <c r="B1174" s="66" t="s">
        <v>70</v>
      </c>
      <c r="C1174" s="66" t="s">
        <v>637</v>
      </c>
      <c r="D1174" s="66" t="s">
        <v>365</v>
      </c>
      <c r="E1174" s="66">
        <v>3</v>
      </c>
      <c r="F1174" s="66" t="s">
        <v>100</v>
      </c>
      <c r="G1174" s="66" t="s">
        <v>715</v>
      </c>
      <c r="H1174" s="68" t="s">
        <v>58</v>
      </c>
      <c r="I1174" s="68" t="s">
        <v>358</v>
      </c>
      <c r="J1174" s="66" t="s">
        <v>58</v>
      </c>
      <c r="K1174" s="69">
        <v>6102</v>
      </c>
    </row>
    <row r="1175" spans="1:11" ht="13.2" customHeight="1" x14ac:dyDescent="0.2">
      <c r="A1175" s="65" t="str">
        <f>IF(AND(F1175='Funding Chart'!$B$12,COUNTIF($C$1:C1175,C1175)=1),MAX($A$1:A1174)+1,"")</f>
        <v/>
      </c>
      <c r="B1175" s="66" t="s">
        <v>70</v>
      </c>
      <c r="C1175" s="66" t="s">
        <v>637</v>
      </c>
      <c r="D1175" s="66" t="s">
        <v>365</v>
      </c>
      <c r="E1175" s="66">
        <v>3</v>
      </c>
      <c r="F1175" s="66" t="s">
        <v>100</v>
      </c>
      <c r="G1175" s="66" t="s">
        <v>715</v>
      </c>
      <c r="H1175" s="68" t="s">
        <v>81</v>
      </c>
      <c r="I1175" s="68" t="s">
        <v>356</v>
      </c>
      <c r="J1175" s="66" t="s">
        <v>81</v>
      </c>
      <c r="K1175" s="69">
        <v>205981</v>
      </c>
    </row>
    <row r="1176" spans="1:11" ht="11.4" x14ac:dyDescent="0.2">
      <c r="A1176" s="65" t="str">
        <f>IF(AND(F1176='Funding Chart'!$B$12,COUNTIF($C$1:C1176,C1176)=1),MAX($A$1:A1175)+1,"")</f>
        <v/>
      </c>
      <c r="B1176" s="66" t="s">
        <v>101</v>
      </c>
      <c r="C1176" s="66" t="s">
        <v>637</v>
      </c>
      <c r="D1176" s="66" t="s">
        <v>365</v>
      </c>
      <c r="E1176" s="66">
        <v>3</v>
      </c>
      <c r="F1176" s="66" t="s">
        <v>100</v>
      </c>
      <c r="G1176" s="66" t="s">
        <v>715</v>
      </c>
      <c r="H1176" s="68" t="s">
        <v>359</v>
      </c>
      <c r="I1176" s="68" t="s">
        <v>362</v>
      </c>
      <c r="J1176" s="66" t="s">
        <v>359</v>
      </c>
      <c r="K1176" s="69">
        <v>103677</v>
      </c>
    </row>
    <row r="1177" spans="1:11" ht="13.2" customHeight="1" x14ac:dyDescent="0.2">
      <c r="A1177" s="65" t="str">
        <f>IF(AND(F1177='Funding Chart'!$B$12,COUNTIF($C$1:C1177,C1177)=1),MAX($A$1:A1176)+1,"")</f>
        <v/>
      </c>
      <c r="B1177" s="66" t="s">
        <v>72</v>
      </c>
      <c r="C1177" s="66" t="s">
        <v>638</v>
      </c>
      <c r="D1177" s="66" t="s">
        <v>365</v>
      </c>
      <c r="E1177" s="66">
        <v>3</v>
      </c>
      <c r="F1177" s="66" t="s">
        <v>100</v>
      </c>
      <c r="G1177" s="66" t="s">
        <v>715</v>
      </c>
      <c r="H1177" s="68" t="s">
        <v>81</v>
      </c>
      <c r="I1177" s="68" t="s">
        <v>356</v>
      </c>
      <c r="J1177" s="66" t="s">
        <v>81</v>
      </c>
      <c r="K1177" s="69">
        <v>44688</v>
      </c>
    </row>
    <row r="1178" spans="1:11" ht="11.4" x14ac:dyDescent="0.2">
      <c r="A1178" s="65" t="str">
        <f>IF(AND(F1178='Funding Chart'!$B$12,COUNTIF($C$1:C1178,C1178)=1),MAX($A$1:A1177)+1,"")</f>
        <v/>
      </c>
      <c r="B1178" s="66" t="s">
        <v>61</v>
      </c>
      <c r="C1178" s="66" t="s">
        <v>639</v>
      </c>
      <c r="D1178" s="66" t="s">
        <v>365</v>
      </c>
      <c r="E1178" s="66">
        <v>3</v>
      </c>
      <c r="F1178" s="66" t="s">
        <v>720</v>
      </c>
      <c r="G1178" s="66" t="s">
        <v>710</v>
      </c>
      <c r="H1178" s="68" t="s">
        <v>58</v>
      </c>
      <c r="I1178" s="68" t="s">
        <v>358</v>
      </c>
      <c r="J1178" s="66" t="s">
        <v>58</v>
      </c>
      <c r="K1178" s="69">
        <v>19176</v>
      </c>
    </row>
    <row r="1179" spans="1:11" ht="13.2" customHeight="1" x14ac:dyDescent="0.2">
      <c r="A1179" s="65" t="str">
        <f>IF(AND(F1179='Funding Chart'!$B$12,COUNTIF($C$1:C1179,C1179)=1),MAX($A$1:A1178)+1,"")</f>
        <v/>
      </c>
      <c r="B1179" s="66" t="s">
        <v>61</v>
      </c>
      <c r="C1179" s="66" t="s">
        <v>639</v>
      </c>
      <c r="D1179" s="66" t="s">
        <v>365</v>
      </c>
      <c r="E1179" s="66">
        <v>3</v>
      </c>
      <c r="F1179" s="66" t="s">
        <v>720</v>
      </c>
      <c r="G1179" s="66" t="s">
        <v>710</v>
      </c>
      <c r="H1179" s="68" t="s">
        <v>81</v>
      </c>
      <c r="I1179" s="68" t="s">
        <v>356</v>
      </c>
      <c r="J1179" s="66" t="s">
        <v>81</v>
      </c>
      <c r="K1179" s="69">
        <v>2606166</v>
      </c>
    </row>
    <row r="1180" spans="1:11" ht="13.2" customHeight="1" x14ac:dyDescent="0.2">
      <c r="A1180" s="65" t="str">
        <f>IF(AND(F1180='Funding Chart'!$B$12,COUNTIF($C$1:C1180,C1180)=1),MAX($A$1:A1179)+1,"")</f>
        <v/>
      </c>
      <c r="B1180" s="66" t="s">
        <v>61</v>
      </c>
      <c r="C1180" s="66" t="s">
        <v>639</v>
      </c>
      <c r="D1180" s="66" t="s">
        <v>365</v>
      </c>
      <c r="E1180" s="66">
        <v>3</v>
      </c>
      <c r="F1180" s="66" t="s">
        <v>720</v>
      </c>
      <c r="G1180" s="66" t="s">
        <v>710</v>
      </c>
      <c r="H1180" s="68" t="s">
        <v>359</v>
      </c>
      <c r="I1180" s="68" t="s">
        <v>362</v>
      </c>
      <c r="J1180" s="66" t="s">
        <v>359</v>
      </c>
      <c r="K1180" s="69">
        <v>273748</v>
      </c>
    </row>
    <row r="1181" spans="1:11" ht="13.2" customHeight="1" x14ac:dyDescent="0.2">
      <c r="A1181" s="65" t="str">
        <f>IF(AND(F1181='Funding Chart'!$B$12,COUNTIF($C$1:C1181,C1181)=1),MAX($A$1:A1180)+1,"")</f>
        <v/>
      </c>
      <c r="B1181" s="66" t="s">
        <v>61</v>
      </c>
      <c r="C1181" s="66" t="s">
        <v>640</v>
      </c>
      <c r="D1181" s="66" t="s">
        <v>365</v>
      </c>
      <c r="E1181" s="66">
        <v>3</v>
      </c>
      <c r="F1181" s="66" t="s">
        <v>720</v>
      </c>
      <c r="G1181" s="66" t="s">
        <v>710</v>
      </c>
      <c r="H1181" s="68" t="s">
        <v>81</v>
      </c>
      <c r="I1181" s="68" t="s">
        <v>356</v>
      </c>
      <c r="J1181" s="66" t="s">
        <v>81</v>
      </c>
      <c r="K1181" s="69">
        <v>1319900</v>
      </c>
    </row>
    <row r="1182" spans="1:11" ht="13.2" customHeight="1" x14ac:dyDescent="0.2">
      <c r="A1182" s="65" t="str">
        <f>IF(AND(F1182='Funding Chart'!$B$12,COUNTIF($C$1:C1182,C1182)=1),MAX($A$1:A1181)+1,"")</f>
        <v/>
      </c>
      <c r="B1182" s="66" t="s">
        <v>61</v>
      </c>
      <c r="C1182" s="66" t="s">
        <v>640</v>
      </c>
      <c r="D1182" s="66" t="s">
        <v>365</v>
      </c>
      <c r="E1182" s="66">
        <v>3</v>
      </c>
      <c r="F1182" s="66" t="s">
        <v>720</v>
      </c>
      <c r="G1182" s="66" t="s">
        <v>710</v>
      </c>
      <c r="H1182" s="68" t="s">
        <v>360</v>
      </c>
      <c r="I1182" s="68" t="s">
        <v>362</v>
      </c>
      <c r="J1182" s="66" t="s">
        <v>360</v>
      </c>
      <c r="K1182" s="69">
        <v>12330</v>
      </c>
    </row>
    <row r="1183" spans="1:11" ht="13.2" customHeight="1" x14ac:dyDescent="0.2">
      <c r="A1183" s="65" t="str">
        <f>IF(AND(F1183='Funding Chart'!$B$12,COUNTIF($C$1:C1183,C1183)=1),MAX($A$1:A1182)+1,"")</f>
        <v/>
      </c>
      <c r="B1183" s="66" t="s">
        <v>61</v>
      </c>
      <c r="C1183" s="66" t="s">
        <v>640</v>
      </c>
      <c r="D1183" s="66" t="s">
        <v>365</v>
      </c>
      <c r="E1183" s="66">
        <v>3</v>
      </c>
      <c r="F1183" s="66" t="s">
        <v>720</v>
      </c>
      <c r="G1183" s="66" t="s">
        <v>710</v>
      </c>
      <c r="H1183" s="68" t="s">
        <v>58</v>
      </c>
      <c r="I1183" s="68" t="s">
        <v>358</v>
      </c>
      <c r="J1183" s="66" t="s">
        <v>58</v>
      </c>
      <c r="K1183" s="69">
        <v>10207</v>
      </c>
    </row>
    <row r="1184" spans="1:11" ht="13.2" customHeight="1" x14ac:dyDescent="0.2">
      <c r="A1184" s="65" t="str">
        <f>IF(AND(F1184='Funding Chart'!$B$12,COUNTIF($C$1:C1184,C1184)=1),MAX($A$1:A1183)+1,"")</f>
        <v/>
      </c>
      <c r="B1184" s="66" t="s">
        <v>61</v>
      </c>
      <c r="C1184" s="66" t="s">
        <v>640</v>
      </c>
      <c r="D1184" s="66" t="s">
        <v>365</v>
      </c>
      <c r="E1184" s="66">
        <v>3</v>
      </c>
      <c r="F1184" s="66" t="s">
        <v>720</v>
      </c>
      <c r="G1184" s="66" t="s">
        <v>710</v>
      </c>
      <c r="H1184" s="68" t="s">
        <v>359</v>
      </c>
      <c r="I1184" s="68" t="s">
        <v>362</v>
      </c>
      <c r="J1184" s="66" t="s">
        <v>359</v>
      </c>
      <c r="K1184" s="69">
        <v>292177</v>
      </c>
    </row>
    <row r="1185" spans="1:11" ht="13.2" customHeight="1" x14ac:dyDescent="0.2">
      <c r="A1185" s="65" t="str">
        <f>IF(AND(F1185='Funding Chart'!$B$12,COUNTIF($C$1:C1185,C1185)=1),MAX($A$1:A1184)+1,"")</f>
        <v/>
      </c>
      <c r="B1185" s="66" t="s">
        <v>91</v>
      </c>
      <c r="C1185" s="66" t="s">
        <v>641</v>
      </c>
      <c r="D1185" s="66" t="s">
        <v>365</v>
      </c>
      <c r="E1185" s="66">
        <v>3</v>
      </c>
      <c r="F1185" s="66" t="s">
        <v>87</v>
      </c>
      <c r="G1185" s="66" t="s">
        <v>90</v>
      </c>
      <c r="H1185" s="68" t="s">
        <v>81</v>
      </c>
      <c r="I1185" s="68" t="s">
        <v>356</v>
      </c>
      <c r="J1185" s="66" t="s">
        <v>81</v>
      </c>
      <c r="K1185" s="69">
        <v>260586</v>
      </c>
    </row>
    <row r="1186" spans="1:11" ht="13.2" customHeight="1" x14ac:dyDescent="0.2">
      <c r="A1186" s="65" t="str">
        <f>IF(AND(F1186='Funding Chart'!$B$12,COUNTIF($C$1:C1186,C1186)=1),MAX($A$1:A1185)+1,"")</f>
        <v/>
      </c>
      <c r="B1186" s="66" t="s">
        <v>91</v>
      </c>
      <c r="C1186" s="66" t="s">
        <v>641</v>
      </c>
      <c r="D1186" s="66" t="s">
        <v>365</v>
      </c>
      <c r="E1186" s="66">
        <v>3</v>
      </c>
      <c r="F1186" s="66" t="s">
        <v>87</v>
      </c>
      <c r="G1186" s="66" t="s">
        <v>90</v>
      </c>
      <c r="H1186" s="68" t="s">
        <v>58</v>
      </c>
      <c r="I1186" s="68" t="s">
        <v>358</v>
      </c>
      <c r="J1186" s="66" t="s">
        <v>58</v>
      </c>
      <c r="K1186" s="69">
        <v>30713</v>
      </c>
    </row>
    <row r="1187" spans="1:11" ht="13.2" customHeight="1" x14ac:dyDescent="0.2">
      <c r="A1187" s="65" t="str">
        <f>IF(AND(F1187='Funding Chart'!$B$12,COUNTIF($C$1:C1187,C1187)=1),MAX($A$1:A1186)+1,"")</f>
        <v/>
      </c>
      <c r="B1187" s="66" t="s">
        <v>91</v>
      </c>
      <c r="C1187" s="66" t="s">
        <v>641</v>
      </c>
      <c r="D1187" s="66" t="s">
        <v>365</v>
      </c>
      <c r="E1187" s="66">
        <v>3</v>
      </c>
      <c r="F1187" s="66" t="s">
        <v>87</v>
      </c>
      <c r="G1187" s="66" t="s">
        <v>90</v>
      </c>
      <c r="H1187" s="68" t="s">
        <v>359</v>
      </c>
      <c r="I1187" s="68" t="s">
        <v>362</v>
      </c>
      <c r="J1187" s="66" t="s">
        <v>359</v>
      </c>
      <c r="K1187" s="69">
        <v>156326</v>
      </c>
    </row>
    <row r="1188" spans="1:11" ht="13.2" customHeight="1" x14ac:dyDescent="0.2">
      <c r="A1188" s="65" t="str">
        <f>IF(AND(F1188='Funding Chart'!$B$12,COUNTIF($C$1:C1188,C1188)=1),MAX($A$1:A1187)+1,"")</f>
        <v/>
      </c>
      <c r="B1188" s="66" t="s">
        <v>91</v>
      </c>
      <c r="C1188" s="66" t="s">
        <v>642</v>
      </c>
      <c r="D1188" s="66" t="s">
        <v>365</v>
      </c>
      <c r="E1188" s="66">
        <v>3</v>
      </c>
      <c r="F1188" s="66" t="s">
        <v>87</v>
      </c>
      <c r="G1188" s="66" t="s">
        <v>90</v>
      </c>
      <c r="H1188" s="68" t="s">
        <v>58</v>
      </c>
      <c r="I1188" s="68" t="s">
        <v>358</v>
      </c>
      <c r="J1188" s="66" t="s">
        <v>58</v>
      </c>
      <c r="K1188" s="69">
        <v>172739</v>
      </c>
    </row>
    <row r="1189" spans="1:11" ht="13.2" customHeight="1" x14ac:dyDescent="0.2">
      <c r="A1189" s="65" t="str">
        <f>IF(AND(F1189='Funding Chart'!$B$12,COUNTIF($C$1:C1189,C1189)=1),MAX($A$1:A1188)+1,"")</f>
        <v/>
      </c>
      <c r="B1189" s="66" t="s">
        <v>91</v>
      </c>
      <c r="C1189" s="66" t="s">
        <v>642</v>
      </c>
      <c r="D1189" s="66" t="s">
        <v>365</v>
      </c>
      <c r="E1189" s="66">
        <v>3</v>
      </c>
      <c r="F1189" s="66" t="s">
        <v>87</v>
      </c>
      <c r="G1189" s="66" t="s">
        <v>90</v>
      </c>
      <c r="H1189" s="68" t="s">
        <v>81</v>
      </c>
      <c r="I1189" s="68" t="s">
        <v>356</v>
      </c>
      <c r="J1189" s="66" t="s">
        <v>81</v>
      </c>
      <c r="K1189" s="69">
        <v>193044</v>
      </c>
    </row>
    <row r="1190" spans="1:11" ht="13.2" customHeight="1" x14ac:dyDescent="0.2">
      <c r="A1190" s="65" t="str">
        <f>IF(AND(F1190='Funding Chart'!$B$12,COUNTIF($C$1:C1190,C1190)=1),MAX($A$1:A1189)+1,"")</f>
        <v/>
      </c>
      <c r="B1190" s="66" t="s">
        <v>91</v>
      </c>
      <c r="C1190" s="66" t="s">
        <v>642</v>
      </c>
      <c r="D1190" s="66" t="s">
        <v>365</v>
      </c>
      <c r="E1190" s="66">
        <v>3</v>
      </c>
      <c r="F1190" s="66" t="s">
        <v>87</v>
      </c>
      <c r="G1190" s="66" t="s">
        <v>90</v>
      </c>
      <c r="H1190" s="68" t="s">
        <v>359</v>
      </c>
      <c r="I1190" s="68" t="s">
        <v>362</v>
      </c>
      <c r="J1190" s="66" t="s">
        <v>359</v>
      </c>
      <c r="K1190" s="69">
        <v>27110</v>
      </c>
    </row>
    <row r="1191" spans="1:11" ht="13.2" customHeight="1" x14ac:dyDescent="0.2">
      <c r="A1191" s="65" t="str">
        <f>IF(AND(F1191='Funding Chart'!$B$12,COUNTIF($C$1:C1191,C1191)=1),MAX($A$1:A1190)+1,"")</f>
        <v/>
      </c>
      <c r="B1191" s="66" t="s">
        <v>91</v>
      </c>
      <c r="C1191" s="66" t="s">
        <v>643</v>
      </c>
      <c r="D1191" s="66" t="s">
        <v>365</v>
      </c>
      <c r="E1191" s="66">
        <v>3</v>
      </c>
      <c r="F1191" s="66" t="s">
        <v>87</v>
      </c>
      <c r="G1191" s="66" t="s">
        <v>90</v>
      </c>
      <c r="H1191" s="68" t="s">
        <v>81</v>
      </c>
      <c r="I1191" s="68" t="s">
        <v>356</v>
      </c>
      <c r="J1191" s="66" t="s">
        <v>81</v>
      </c>
      <c r="K1191" s="69">
        <v>66826</v>
      </c>
    </row>
    <row r="1192" spans="1:11" ht="13.2" customHeight="1" x14ac:dyDescent="0.2">
      <c r="A1192" s="65" t="str">
        <f>IF(AND(F1192='Funding Chart'!$B$12,COUNTIF($C$1:C1192,C1192)=1),MAX($A$1:A1191)+1,"")</f>
        <v/>
      </c>
      <c r="B1192" s="66" t="s">
        <v>91</v>
      </c>
      <c r="C1192" s="66" t="s">
        <v>644</v>
      </c>
      <c r="D1192" s="66" t="s">
        <v>365</v>
      </c>
      <c r="E1192" s="66">
        <v>3</v>
      </c>
      <c r="F1192" s="66" t="s">
        <v>87</v>
      </c>
      <c r="G1192" s="66" t="s">
        <v>90</v>
      </c>
      <c r="H1192" s="68" t="s">
        <v>81</v>
      </c>
      <c r="I1192" s="68" t="s">
        <v>356</v>
      </c>
      <c r="J1192" s="66" t="s">
        <v>81</v>
      </c>
      <c r="K1192" s="69">
        <v>71327</v>
      </c>
    </row>
    <row r="1193" spans="1:11" ht="13.2" customHeight="1" x14ac:dyDescent="0.2">
      <c r="A1193" s="65" t="str">
        <f>IF(AND(F1193='Funding Chart'!$B$12,COUNTIF($C$1:C1193,C1193)=1),MAX($A$1:A1192)+1,"")</f>
        <v/>
      </c>
      <c r="B1193" s="66" t="s">
        <v>88</v>
      </c>
      <c r="C1193" s="66" t="s">
        <v>645</v>
      </c>
      <c r="D1193" s="66" t="s">
        <v>365</v>
      </c>
      <c r="E1193" s="66">
        <v>3</v>
      </c>
      <c r="F1193" s="66" t="s">
        <v>87</v>
      </c>
      <c r="G1193" s="66" t="s">
        <v>90</v>
      </c>
      <c r="H1193" s="68" t="s">
        <v>81</v>
      </c>
      <c r="I1193" s="68" t="s">
        <v>356</v>
      </c>
      <c r="J1193" s="66" t="s">
        <v>81</v>
      </c>
      <c r="K1193" s="69">
        <v>10000</v>
      </c>
    </row>
    <row r="1194" spans="1:11" ht="13.2" customHeight="1" x14ac:dyDescent="0.2">
      <c r="A1194" s="65" t="str">
        <f>IF(AND(F1194='Funding Chart'!$B$12,COUNTIF($C$1:C1194,C1194)=1),MAX($A$1:A1193)+1,"")</f>
        <v/>
      </c>
      <c r="B1194" s="66" t="s">
        <v>91</v>
      </c>
      <c r="C1194" s="66" t="s">
        <v>646</v>
      </c>
      <c r="D1194" s="66" t="s">
        <v>365</v>
      </c>
      <c r="E1194" s="66">
        <v>3</v>
      </c>
      <c r="F1194" s="66" t="s">
        <v>87</v>
      </c>
      <c r="G1194" s="66" t="s">
        <v>90</v>
      </c>
      <c r="H1194" s="68" t="s">
        <v>81</v>
      </c>
      <c r="I1194" s="68" t="s">
        <v>356</v>
      </c>
      <c r="J1194" s="66" t="s">
        <v>81</v>
      </c>
      <c r="K1194" s="69">
        <v>728866</v>
      </c>
    </row>
    <row r="1195" spans="1:11" ht="13.2" customHeight="1" x14ac:dyDescent="0.2">
      <c r="A1195" s="65" t="str">
        <f>IF(AND(F1195='Funding Chart'!$B$12,COUNTIF($C$1:C1195,C1195)=1),MAX($A$1:A1194)+1,"")</f>
        <v/>
      </c>
      <c r="B1195" s="66" t="s">
        <v>91</v>
      </c>
      <c r="C1195" s="66" t="s">
        <v>646</v>
      </c>
      <c r="D1195" s="66" t="s">
        <v>365</v>
      </c>
      <c r="E1195" s="66">
        <v>3</v>
      </c>
      <c r="F1195" s="66" t="s">
        <v>87</v>
      </c>
      <c r="G1195" s="66" t="s">
        <v>90</v>
      </c>
      <c r="H1195" s="68" t="s">
        <v>58</v>
      </c>
      <c r="I1195" s="68" t="s">
        <v>358</v>
      </c>
      <c r="J1195" s="66" t="s">
        <v>58</v>
      </c>
      <c r="K1195" s="69">
        <v>6086</v>
      </c>
    </row>
    <row r="1196" spans="1:11" ht="13.2" customHeight="1" x14ac:dyDescent="0.2">
      <c r="A1196" s="65" t="str">
        <f>IF(AND(F1196='Funding Chart'!$B$12,COUNTIF($C$1:C1196,C1196)=1),MAX($A$1:A1195)+1,"")</f>
        <v/>
      </c>
      <c r="B1196" s="66" t="s">
        <v>91</v>
      </c>
      <c r="C1196" s="66" t="s">
        <v>646</v>
      </c>
      <c r="D1196" s="66" t="s">
        <v>365</v>
      </c>
      <c r="E1196" s="66">
        <v>3</v>
      </c>
      <c r="F1196" s="66" t="s">
        <v>87</v>
      </c>
      <c r="G1196" s="66" t="s">
        <v>90</v>
      </c>
      <c r="H1196" s="68" t="s">
        <v>359</v>
      </c>
      <c r="I1196" s="68" t="s">
        <v>362</v>
      </c>
      <c r="J1196" s="66" t="s">
        <v>359</v>
      </c>
      <c r="K1196" s="69">
        <v>482510</v>
      </c>
    </row>
    <row r="1197" spans="1:11" ht="13.2" customHeight="1" x14ac:dyDescent="0.2">
      <c r="A1197" s="65" t="str">
        <f>IF(AND(F1197='Funding Chart'!$B$12,COUNTIF($C$1:C1197,C1197)=1),MAX($A$1:A1196)+1,"")</f>
        <v/>
      </c>
      <c r="B1197" s="66" t="s">
        <v>85</v>
      </c>
      <c r="C1197" s="66" t="s">
        <v>648</v>
      </c>
      <c r="D1197" s="66" t="s">
        <v>365</v>
      </c>
      <c r="E1197" s="66">
        <v>3</v>
      </c>
      <c r="F1197" s="66" t="s">
        <v>77</v>
      </c>
      <c r="G1197" s="66" t="s">
        <v>76</v>
      </c>
      <c r="H1197" s="68" t="s">
        <v>81</v>
      </c>
      <c r="I1197" s="68" t="s">
        <v>356</v>
      </c>
      <c r="J1197" s="66" t="s">
        <v>81</v>
      </c>
      <c r="K1197" s="69">
        <v>27277</v>
      </c>
    </row>
    <row r="1198" spans="1:11" ht="13.2" customHeight="1" x14ac:dyDescent="0.2">
      <c r="A1198" s="65" t="str">
        <f>IF(AND(F1198='Funding Chart'!$B$12,COUNTIF($C$1:C1198,C1198)=1),MAX($A$1:A1197)+1,"")</f>
        <v/>
      </c>
      <c r="B1198" s="66" t="s">
        <v>85</v>
      </c>
      <c r="C1198" s="66" t="s">
        <v>648</v>
      </c>
      <c r="D1198" s="66" t="s">
        <v>365</v>
      </c>
      <c r="E1198" s="66">
        <v>3</v>
      </c>
      <c r="F1198" s="66" t="s">
        <v>77</v>
      </c>
      <c r="G1198" s="66" t="s">
        <v>76</v>
      </c>
      <c r="H1198" s="68" t="s">
        <v>58</v>
      </c>
      <c r="I1198" s="68" t="s">
        <v>358</v>
      </c>
      <c r="J1198" s="66" t="s">
        <v>58</v>
      </c>
      <c r="K1198" s="69">
        <v>13038</v>
      </c>
    </row>
    <row r="1199" spans="1:11" ht="13.2" customHeight="1" x14ac:dyDescent="0.2">
      <c r="A1199" s="65" t="str">
        <f>IF(AND(F1199='Funding Chart'!$B$12,COUNTIF($C$1:C1199,C1199)=1),MAX($A$1:A1198)+1,"")</f>
        <v/>
      </c>
      <c r="B1199" s="66" t="s">
        <v>59</v>
      </c>
      <c r="C1199" s="66" t="s">
        <v>650</v>
      </c>
      <c r="D1199" s="66" t="s">
        <v>365</v>
      </c>
      <c r="E1199" s="66">
        <v>3</v>
      </c>
      <c r="F1199" s="66" t="s">
        <v>77</v>
      </c>
      <c r="G1199" s="66" t="s">
        <v>76</v>
      </c>
      <c r="H1199" s="68" t="s">
        <v>81</v>
      </c>
      <c r="I1199" s="68" t="s">
        <v>356</v>
      </c>
      <c r="J1199" s="66" t="s">
        <v>81</v>
      </c>
      <c r="K1199" s="69">
        <v>1204180</v>
      </c>
    </row>
    <row r="1200" spans="1:11" ht="13.2" customHeight="1" x14ac:dyDescent="0.2">
      <c r="A1200" s="65" t="str">
        <f>IF(AND(F1200='Funding Chart'!$B$12,COUNTIF($C$1:C1200,C1200)=1),MAX($A$1:A1199)+1,"")</f>
        <v/>
      </c>
      <c r="B1200" s="66" t="s">
        <v>59</v>
      </c>
      <c r="C1200" s="66" t="s">
        <v>650</v>
      </c>
      <c r="D1200" s="66" t="s">
        <v>365</v>
      </c>
      <c r="E1200" s="66">
        <v>3</v>
      </c>
      <c r="F1200" s="66" t="s">
        <v>77</v>
      </c>
      <c r="G1200" s="66" t="s">
        <v>76</v>
      </c>
      <c r="H1200" s="68" t="s">
        <v>58</v>
      </c>
      <c r="I1200" s="68" t="s">
        <v>358</v>
      </c>
      <c r="J1200" s="66" t="s">
        <v>58</v>
      </c>
      <c r="K1200" s="69">
        <v>18363</v>
      </c>
    </row>
    <row r="1201" spans="1:11" ht="13.2" customHeight="1" x14ac:dyDescent="0.2">
      <c r="A1201" s="65" t="str">
        <f>IF(AND(F1201='Funding Chart'!$B$12,COUNTIF($C$1:C1201,C1201)=1),MAX($A$1:A1200)+1,"")</f>
        <v/>
      </c>
      <c r="B1201" s="66" t="s">
        <v>59</v>
      </c>
      <c r="C1201" s="66" t="s">
        <v>650</v>
      </c>
      <c r="D1201" s="66" t="s">
        <v>365</v>
      </c>
      <c r="E1201" s="66">
        <v>3</v>
      </c>
      <c r="F1201" s="66" t="s">
        <v>77</v>
      </c>
      <c r="G1201" s="66" t="s">
        <v>76</v>
      </c>
      <c r="H1201" s="68" t="s">
        <v>359</v>
      </c>
      <c r="I1201" s="68" t="s">
        <v>362</v>
      </c>
      <c r="J1201" s="66" t="s">
        <v>359</v>
      </c>
      <c r="K1201" s="69">
        <v>232596</v>
      </c>
    </row>
    <row r="1202" spans="1:11" ht="13.2" customHeight="1" x14ac:dyDescent="0.2">
      <c r="A1202" s="65" t="str">
        <f>IF(AND(F1202='Funding Chart'!$B$12,COUNTIF($C$1:C1202,C1202)=1),MAX($A$1:A1201)+1,"")</f>
        <v/>
      </c>
      <c r="B1202" s="66" t="s">
        <v>336</v>
      </c>
      <c r="C1202" s="66" t="s">
        <v>397</v>
      </c>
      <c r="D1202" s="66" t="s">
        <v>368</v>
      </c>
      <c r="E1202" s="66">
        <v>4</v>
      </c>
      <c r="F1202" s="66" t="s">
        <v>333</v>
      </c>
      <c r="G1202" s="66" t="s">
        <v>671</v>
      </c>
      <c r="H1202" s="68" t="s">
        <v>58</v>
      </c>
      <c r="I1202" s="68" t="s">
        <v>358</v>
      </c>
      <c r="J1202" s="66" t="s">
        <v>58</v>
      </c>
      <c r="K1202" s="69">
        <v>7070</v>
      </c>
    </row>
    <row r="1203" spans="1:11" ht="13.2" customHeight="1" x14ac:dyDescent="0.2">
      <c r="A1203" s="65" t="str">
        <f>IF(AND(F1203='Funding Chart'!$B$12,COUNTIF($C$1:C1203,C1203)=1),MAX($A$1:A1202)+1,"")</f>
        <v/>
      </c>
      <c r="B1203" s="66" t="s">
        <v>334</v>
      </c>
      <c r="C1203" s="66" t="s">
        <v>398</v>
      </c>
      <c r="D1203" s="66" t="s">
        <v>368</v>
      </c>
      <c r="E1203" s="66">
        <v>4</v>
      </c>
      <c r="F1203" s="66" t="s">
        <v>333</v>
      </c>
      <c r="G1203" s="66" t="s">
        <v>671</v>
      </c>
      <c r="H1203" s="68" t="s">
        <v>81</v>
      </c>
      <c r="I1203" s="68" t="s">
        <v>356</v>
      </c>
      <c r="J1203" s="66" t="s">
        <v>81</v>
      </c>
      <c r="K1203" s="69">
        <v>335309</v>
      </c>
    </row>
    <row r="1204" spans="1:11" ht="13.2" customHeight="1" x14ac:dyDescent="0.2">
      <c r="A1204" s="65" t="str">
        <f>IF(AND(F1204='Funding Chart'!$B$12,COUNTIF($C$1:C1204,C1204)=1),MAX($A$1:A1203)+1,"")</f>
        <v/>
      </c>
      <c r="B1204" s="66" t="s">
        <v>334</v>
      </c>
      <c r="C1204" s="66" t="s">
        <v>398</v>
      </c>
      <c r="D1204" s="66" t="s">
        <v>368</v>
      </c>
      <c r="E1204" s="66">
        <v>4</v>
      </c>
      <c r="F1204" s="66" t="s">
        <v>333</v>
      </c>
      <c r="G1204" s="66" t="s">
        <v>671</v>
      </c>
      <c r="H1204" s="68" t="s">
        <v>360</v>
      </c>
      <c r="I1204" s="68" t="s">
        <v>362</v>
      </c>
      <c r="J1204" s="66" t="s">
        <v>360</v>
      </c>
      <c r="K1204" s="69">
        <v>73</v>
      </c>
    </row>
    <row r="1205" spans="1:11" ht="13.2" customHeight="1" x14ac:dyDescent="0.2">
      <c r="A1205" s="65" t="str">
        <f>IF(AND(F1205='Funding Chart'!$B$12,COUNTIF($C$1:C1205,C1205)=1),MAX($A$1:A1204)+1,"")</f>
        <v/>
      </c>
      <c r="B1205" s="66" t="s">
        <v>334</v>
      </c>
      <c r="C1205" s="66" t="s">
        <v>398</v>
      </c>
      <c r="D1205" s="66" t="s">
        <v>368</v>
      </c>
      <c r="E1205" s="66">
        <v>4</v>
      </c>
      <c r="F1205" s="66" t="s">
        <v>333</v>
      </c>
      <c r="G1205" s="66" t="s">
        <v>671</v>
      </c>
      <c r="H1205" s="68" t="s">
        <v>359</v>
      </c>
      <c r="I1205" s="68" t="s">
        <v>362</v>
      </c>
      <c r="J1205" s="66" t="s">
        <v>359</v>
      </c>
      <c r="K1205" s="69">
        <v>56964</v>
      </c>
    </row>
    <row r="1206" spans="1:11" ht="13.2" customHeight="1" x14ac:dyDescent="0.2">
      <c r="A1206" s="65" t="str">
        <f>IF(AND(F1206='Funding Chart'!$B$12,COUNTIF($C$1:C1206,C1206)=1),MAX($A$1:A1205)+1,"")</f>
        <v/>
      </c>
      <c r="B1206" s="66" t="s">
        <v>330</v>
      </c>
      <c r="C1206" s="66" t="s">
        <v>404</v>
      </c>
      <c r="D1206" s="66" t="s">
        <v>368</v>
      </c>
      <c r="E1206" s="66">
        <v>4</v>
      </c>
      <c r="F1206" s="66" t="s">
        <v>327</v>
      </c>
      <c r="G1206" s="66" t="s">
        <v>701</v>
      </c>
      <c r="H1206" s="68" t="s">
        <v>361</v>
      </c>
      <c r="I1206" s="68" t="s">
        <v>362</v>
      </c>
      <c r="J1206" s="66" t="s">
        <v>361</v>
      </c>
      <c r="K1206" s="69">
        <v>12210</v>
      </c>
    </row>
    <row r="1207" spans="1:11" ht="13.2" customHeight="1" x14ac:dyDescent="0.2">
      <c r="A1207" s="65" t="str">
        <f>IF(AND(F1207='Funding Chart'!$B$12,COUNTIF($C$1:C1207,C1207)=1),MAX($A$1:A1206)+1,"")</f>
        <v/>
      </c>
      <c r="B1207" s="66" t="s">
        <v>330</v>
      </c>
      <c r="C1207" s="66" t="s">
        <v>404</v>
      </c>
      <c r="D1207" s="66" t="s">
        <v>368</v>
      </c>
      <c r="E1207" s="66">
        <v>4</v>
      </c>
      <c r="F1207" s="66" t="s">
        <v>327</v>
      </c>
      <c r="G1207" s="66" t="s">
        <v>701</v>
      </c>
      <c r="H1207" s="68" t="s">
        <v>58</v>
      </c>
      <c r="I1207" s="68" t="s">
        <v>358</v>
      </c>
      <c r="J1207" s="66" t="s">
        <v>58</v>
      </c>
      <c r="K1207" s="69">
        <v>4500</v>
      </c>
    </row>
    <row r="1208" spans="1:11" ht="13.2" customHeight="1" x14ac:dyDescent="0.2">
      <c r="A1208" s="65" t="str">
        <f>IF(AND(F1208='Funding Chart'!$B$12,COUNTIF($C$1:C1208,C1208)=1),MAX($A$1:A1207)+1,"")</f>
        <v/>
      </c>
      <c r="B1208" s="66" t="s">
        <v>304</v>
      </c>
      <c r="C1208" s="66" t="s">
        <v>432</v>
      </c>
      <c r="D1208" s="66" t="s">
        <v>368</v>
      </c>
      <c r="E1208" s="66">
        <v>4</v>
      </c>
      <c r="F1208" s="66" t="s">
        <v>304</v>
      </c>
      <c r="G1208" s="66" t="s">
        <v>675</v>
      </c>
      <c r="H1208" s="68" t="s">
        <v>58</v>
      </c>
      <c r="I1208" s="68" t="s">
        <v>358</v>
      </c>
      <c r="J1208" s="66" t="s">
        <v>58</v>
      </c>
      <c r="K1208" s="69">
        <v>18877</v>
      </c>
    </row>
    <row r="1209" spans="1:11" ht="13.2" customHeight="1" x14ac:dyDescent="0.2">
      <c r="A1209" s="65" t="str">
        <f>IF(AND(F1209='Funding Chart'!$B$12,COUNTIF($C$1:C1209,C1209)=1),MAX($A$1:A1208)+1,"")</f>
        <v/>
      </c>
      <c r="B1209" s="66" t="s">
        <v>304</v>
      </c>
      <c r="C1209" s="66" t="s">
        <v>432</v>
      </c>
      <c r="D1209" s="66" t="s">
        <v>368</v>
      </c>
      <c r="E1209" s="66">
        <v>4</v>
      </c>
      <c r="F1209" s="66" t="s">
        <v>304</v>
      </c>
      <c r="G1209" s="66" t="s">
        <v>675</v>
      </c>
      <c r="H1209" s="68" t="s">
        <v>359</v>
      </c>
      <c r="I1209" s="68" t="s">
        <v>362</v>
      </c>
      <c r="J1209" s="66" t="s">
        <v>359</v>
      </c>
      <c r="K1209" s="69">
        <v>353480</v>
      </c>
    </row>
    <row r="1210" spans="1:11" ht="13.2" customHeight="1" x14ac:dyDescent="0.2">
      <c r="A1210" s="65" t="str">
        <f>IF(AND(F1210='Funding Chart'!$B$12,COUNTIF($C$1:C1210,C1210)=1),MAX($A$1:A1209)+1,"")</f>
        <v/>
      </c>
      <c r="B1210" s="66" t="s">
        <v>271</v>
      </c>
      <c r="C1210" s="66" t="s">
        <v>462</v>
      </c>
      <c r="D1210" s="66" t="s">
        <v>368</v>
      </c>
      <c r="E1210" s="66">
        <v>4</v>
      </c>
      <c r="F1210" s="66" t="s">
        <v>718</v>
      </c>
      <c r="G1210" s="66" t="s">
        <v>718</v>
      </c>
      <c r="H1210" s="68" t="s">
        <v>58</v>
      </c>
      <c r="I1210" s="68" t="s">
        <v>358</v>
      </c>
      <c r="J1210" s="66" t="s">
        <v>58</v>
      </c>
      <c r="K1210" s="69">
        <v>2674</v>
      </c>
    </row>
    <row r="1211" spans="1:11" ht="13.2" customHeight="1" x14ac:dyDescent="0.2">
      <c r="A1211" s="65" t="str">
        <f>IF(AND(F1211='Funding Chart'!$B$12,COUNTIF($C$1:C1211,C1211)=1),MAX($A$1:A1210)+1,"")</f>
        <v/>
      </c>
      <c r="B1211" s="66" t="s">
        <v>270</v>
      </c>
      <c r="C1211" s="66" t="s">
        <v>463</v>
      </c>
      <c r="D1211" s="66" t="s">
        <v>368</v>
      </c>
      <c r="E1211" s="66">
        <v>4</v>
      </c>
      <c r="F1211" s="66" t="s">
        <v>71</v>
      </c>
      <c r="G1211" s="66" t="s">
        <v>679</v>
      </c>
      <c r="H1211" s="68" t="s">
        <v>81</v>
      </c>
      <c r="I1211" s="68" t="s">
        <v>356</v>
      </c>
      <c r="J1211" s="66" t="s">
        <v>81</v>
      </c>
      <c r="K1211" s="69">
        <v>20922</v>
      </c>
    </row>
    <row r="1212" spans="1:11" ht="13.2" customHeight="1" x14ac:dyDescent="0.2">
      <c r="A1212" s="65" t="str">
        <f>IF(AND(F1212='Funding Chart'!$B$12,COUNTIF($C$1:C1212,C1212)=1),MAX($A$1:A1211)+1,"")</f>
        <v/>
      </c>
      <c r="B1212" s="66" t="s">
        <v>257</v>
      </c>
      <c r="C1212" s="66" t="s">
        <v>479</v>
      </c>
      <c r="D1212" s="66" t="s">
        <v>368</v>
      </c>
      <c r="E1212" s="66">
        <v>4</v>
      </c>
      <c r="F1212" s="66" t="s">
        <v>252</v>
      </c>
      <c r="G1212" s="66" t="s">
        <v>251</v>
      </c>
      <c r="H1212" s="68" t="s">
        <v>361</v>
      </c>
      <c r="I1212" s="68" t="s">
        <v>362</v>
      </c>
      <c r="J1212" s="66" t="s">
        <v>361</v>
      </c>
      <c r="K1212" s="69">
        <v>18385</v>
      </c>
    </row>
    <row r="1213" spans="1:11" ht="13.2" customHeight="1" x14ac:dyDescent="0.2">
      <c r="A1213" s="65" t="str">
        <f>IF(AND(F1213='Funding Chart'!$B$12,COUNTIF($C$1:C1213,C1213)=1),MAX($A$1:A1212)+1,"")</f>
        <v/>
      </c>
      <c r="B1213" s="66" t="s">
        <v>257</v>
      </c>
      <c r="C1213" s="66" t="s">
        <v>479</v>
      </c>
      <c r="D1213" s="66" t="s">
        <v>368</v>
      </c>
      <c r="E1213" s="66">
        <v>4</v>
      </c>
      <c r="F1213" s="66" t="s">
        <v>252</v>
      </c>
      <c r="G1213" s="66" t="s">
        <v>251</v>
      </c>
      <c r="H1213" s="68" t="s">
        <v>81</v>
      </c>
      <c r="I1213" s="68" t="s">
        <v>356</v>
      </c>
      <c r="J1213" s="66" t="s">
        <v>81</v>
      </c>
      <c r="K1213" s="69">
        <v>53835</v>
      </c>
    </row>
    <row r="1214" spans="1:11" ht="13.2" customHeight="1" x14ac:dyDescent="0.2">
      <c r="A1214" s="65" t="str">
        <f>IF(AND(F1214='Funding Chart'!$B$12,COUNTIF($C$1:C1214,C1214)=1),MAX($A$1:A1213)+1,"")</f>
        <v/>
      </c>
      <c r="B1214" s="66" t="s">
        <v>257</v>
      </c>
      <c r="C1214" s="66" t="s">
        <v>479</v>
      </c>
      <c r="D1214" s="66" t="s">
        <v>368</v>
      </c>
      <c r="E1214" s="66">
        <v>4</v>
      </c>
      <c r="F1214" s="66" t="s">
        <v>252</v>
      </c>
      <c r="G1214" s="66" t="s">
        <v>251</v>
      </c>
      <c r="H1214" s="68" t="s">
        <v>58</v>
      </c>
      <c r="I1214" s="68" t="s">
        <v>358</v>
      </c>
      <c r="J1214" s="66" t="s">
        <v>58</v>
      </c>
      <c r="K1214" s="69">
        <v>21448</v>
      </c>
    </row>
    <row r="1215" spans="1:11" ht="13.2" customHeight="1" x14ac:dyDescent="0.2">
      <c r="A1215" s="65" t="str">
        <f>IF(AND(F1215='Funding Chart'!$B$12,COUNTIF($C$1:C1215,C1215)=1),MAX($A$1:A1214)+1,"")</f>
        <v/>
      </c>
      <c r="B1215" s="66" t="s">
        <v>254</v>
      </c>
      <c r="C1215" s="66" t="s">
        <v>486</v>
      </c>
      <c r="D1215" s="66" t="s">
        <v>368</v>
      </c>
      <c r="E1215" s="66">
        <v>4</v>
      </c>
      <c r="F1215" s="66" t="s">
        <v>252</v>
      </c>
      <c r="G1215" s="66" t="s">
        <v>251</v>
      </c>
      <c r="H1215" s="68" t="s">
        <v>58</v>
      </c>
      <c r="I1215" s="68" t="s">
        <v>358</v>
      </c>
      <c r="J1215" s="66" t="s">
        <v>58</v>
      </c>
      <c r="K1215" s="69">
        <v>67616</v>
      </c>
    </row>
    <row r="1216" spans="1:11" ht="13.2" customHeight="1" x14ac:dyDescent="0.2">
      <c r="A1216" s="65" t="str">
        <f>IF(AND(F1216='Funding Chart'!$B$12,COUNTIF($C$1:C1216,C1216)=1),MAX($A$1:A1215)+1,"")</f>
        <v/>
      </c>
      <c r="B1216" s="66" t="s">
        <v>174</v>
      </c>
      <c r="C1216" s="66" t="s">
        <v>552</v>
      </c>
      <c r="D1216" s="66" t="s">
        <v>368</v>
      </c>
      <c r="E1216" s="66">
        <v>4</v>
      </c>
      <c r="F1216" s="66" t="s">
        <v>169</v>
      </c>
      <c r="G1216" s="66" t="s">
        <v>168</v>
      </c>
      <c r="H1216" s="68" t="s">
        <v>81</v>
      </c>
      <c r="I1216" s="68" t="s">
        <v>356</v>
      </c>
      <c r="J1216" s="66" t="s">
        <v>81</v>
      </c>
      <c r="K1216" s="69">
        <v>56257</v>
      </c>
    </row>
    <row r="1217" spans="1:11" ht="13.2" customHeight="1" x14ac:dyDescent="0.2">
      <c r="A1217" s="65" t="str">
        <f>IF(AND(F1217='Funding Chart'!$B$12,COUNTIF($C$1:C1217,C1217)=1),MAX($A$1:A1216)+1,"")</f>
        <v/>
      </c>
      <c r="B1217" s="66" t="s">
        <v>171</v>
      </c>
      <c r="C1217" s="66" t="s">
        <v>555</v>
      </c>
      <c r="D1217" s="66" t="s">
        <v>368</v>
      </c>
      <c r="E1217" s="66">
        <v>4</v>
      </c>
      <c r="F1217" s="66" t="s">
        <v>169</v>
      </c>
      <c r="G1217" s="66" t="s">
        <v>168</v>
      </c>
      <c r="H1217" s="68" t="s">
        <v>361</v>
      </c>
      <c r="I1217" s="68" t="s">
        <v>362</v>
      </c>
      <c r="J1217" s="66" t="s">
        <v>361</v>
      </c>
      <c r="K1217" s="69">
        <v>242031</v>
      </c>
    </row>
    <row r="1218" spans="1:11" ht="13.2" customHeight="1" x14ac:dyDescent="0.2">
      <c r="A1218" s="65" t="str">
        <f>IF(AND(F1218='Funding Chart'!$B$12,COUNTIF($C$1:C1218,C1218)=1),MAX($A$1:A1217)+1,"")</f>
        <v/>
      </c>
      <c r="B1218" s="66" t="s">
        <v>157</v>
      </c>
      <c r="C1218" s="66" t="s">
        <v>566</v>
      </c>
      <c r="D1218" s="66" t="s">
        <v>368</v>
      </c>
      <c r="E1218" s="66">
        <v>4</v>
      </c>
      <c r="F1218" s="66" t="s">
        <v>157</v>
      </c>
      <c r="G1218" s="66" t="s">
        <v>156</v>
      </c>
      <c r="H1218" s="68" t="s">
        <v>361</v>
      </c>
      <c r="I1218" s="68" t="s">
        <v>362</v>
      </c>
      <c r="J1218" s="66" t="s">
        <v>361</v>
      </c>
      <c r="K1218" s="69">
        <v>20811</v>
      </c>
    </row>
    <row r="1219" spans="1:11" ht="13.2" customHeight="1" x14ac:dyDescent="0.2">
      <c r="A1219" s="65" t="str">
        <f>IF(AND(F1219='Funding Chart'!$B$12,COUNTIF($C$1:C1219,C1219)=1),MAX($A$1:A1218)+1,"")</f>
        <v/>
      </c>
      <c r="B1219" s="66" t="s">
        <v>60</v>
      </c>
      <c r="C1219" s="66" t="s">
        <v>575</v>
      </c>
      <c r="D1219" s="66" t="s">
        <v>368</v>
      </c>
      <c r="E1219" s="66">
        <v>4</v>
      </c>
      <c r="F1219" s="66" t="s">
        <v>146</v>
      </c>
      <c r="G1219" s="66" t="s">
        <v>703</v>
      </c>
      <c r="H1219" s="68" t="s">
        <v>58</v>
      </c>
      <c r="I1219" s="68" t="s">
        <v>358</v>
      </c>
      <c r="J1219" s="66" t="s">
        <v>58</v>
      </c>
      <c r="K1219" s="69">
        <v>40601</v>
      </c>
    </row>
    <row r="1220" spans="1:11" ht="13.2" customHeight="1" x14ac:dyDescent="0.2">
      <c r="A1220" s="65" t="str">
        <f>IF(AND(F1220='Funding Chart'!$B$12,COUNTIF($C$1:C1220,C1220)=1),MAX($A$1:A1219)+1,"")</f>
        <v/>
      </c>
      <c r="B1220" s="66" t="s">
        <v>145</v>
      </c>
      <c r="C1220" s="66" t="s">
        <v>581</v>
      </c>
      <c r="D1220" s="66" t="s">
        <v>368</v>
      </c>
      <c r="E1220" s="66">
        <v>4</v>
      </c>
      <c r="F1220" s="66" t="s">
        <v>666</v>
      </c>
      <c r="G1220" s="66" t="s">
        <v>704</v>
      </c>
      <c r="H1220" s="68" t="s">
        <v>58</v>
      </c>
      <c r="I1220" s="68" t="s">
        <v>358</v>
      </c>
      <c r="J1220" s="66" t="s">
        <v>58</v>
      </c>
      <c r="K1220" s="69">
        <v>6564</v>
      </c>
    </row>
    <row r="1221" spans="1:11" ht="13.2" customHeight="1" x14ac:dyDescent="0.2">
      <c r="A1221" s="65" t="str">
        <f>IF(AND(F1221='Funding Chart'!$B$12,COUNTIF($C$1:C1221,C1221)=1),MAX($A$1:A1220)+1,"")</f>
        <v/>
      </c>
      <c r="B1221" s="66" t="s">
        <v>145</v>
      </c>
      <c r="C1221" s="66" t="s">
        <v>581</v>
      </c>
      <c r="D1221" s="66" t="s">
        <v>368</v>
      </c>
      <c r="E1221" s="66">
        <v>4</v>
      </c>
      <c r="F1221" s="66" t="s">
        <v>666</v>
      </c>
      <c r="G1221" s="66" t="s">
        <v>704</v>
      </c>
      <c r="H1221" s="68" t="s">
        <v>80</v>
      </c>
      <c r="I1221" s="68" t="s">
        <v>362</v>
      </c>
      <c r="J1221" s="66" t="s">
        <v>80</v>
      </c>
      <c r="K1221" s="69">
        <v>14456</v>
      </c>
    </row>
    <row r="1222" spans="1:11" ht="13.2" customHeight="1" x14ac:dyDescent="0.2">
      <c r="A1222" s="65" t="str">
        <f>IF(AND(F1222='Funding Chart'!$B$12,COUNTIF($C$1:C1222,C1222)=1),MAX($A$1:A1221)+1,"")</f>
        <v/>
      </c>
      <c r="B1222" s="66" t="s">
        <v>141</v>
      </c>
      <c r="C1222" s="66" t="s">
        <v>584</v>
      </c>
      <c r="D1222" s="66" t="s">
        <v>368</v>
      </c>
      <c r="E1222" s="66">
        <v>4</v>
      </c>
      <c r="F1222" s="66" t="s">
        <v>666</v>
      </c>
      <c r="G1222" s="66" t="s">
        <v>704</v>
      </c>
      <c r="H1222" s="68" t="s">
        <v>359</v>
      </c>
      <c r="I1222" s="68" t="s">
        <v>362</v>
      </c>
      <c r="J1222" s="66" t="s">
        <v>359</v>
      </c>
      <c r="K1222" s="69">
        <v>25981</v>
      </c>
    </row>
    <row r="1223" spans="1:11" ht="13.2" customHeight="1" x14ac:dyDescent="0.2">
      <c r="A1223" s="65" t="str">
        <f>IF(AND(F1223='Funding Chart'!$B$12,COUNTIF($C$1:C1223,C1223)=1),MAX($A$1:A1222)+1,"")</f>
        <v/>
      </c>
      <c r="B1223" s="66" t="s">
        <v>139</v>
      </c>
      <c r="C1223" s="66" t="s">
        <v>588</v>
      </c>
      <c r="D1223" s="66" t="s">
        <v>368</v>
      </c>
      <c r="E1223" s="66">
        <v>4</v>
      </c>
      <c r="F1223" s="66" t="s">
        <v>135</v>
      </c>
      <c r="G1223" s="66" t="s">
        <v>705</v>
      </c>
      <c r="H1223" s="68" t="s">
        <v>58</v>
      </c>
      <c r="I1223" s="68" t="s">
        <v>358</v>
      </c>
      <c r="J1223" s="66" t="s">
        <v>58</v>
      </c>
      <c r="K1223" s="69">
        <v>2086</v>
      </c>
    </row>
    <row r="1224" spans="1:11" ht="13.2" customHeight="1" x14ac:dyDescent="0.2">
      <c r="A1224" s="65" t="str">
        <f>IF(AND(F1224='Funding Chart'!$B$12,COUNTIF($C$1:C1224,C1224)=1),MAX($A$1:A1223)+1,"")</f>
        <v/>
      </c>
      <c r="B1224" s="66" t="s">
        <v>138</v>
      </c>
      <c r="C1224" s="66" t="s">
        <v>588</v>
      </c>
      <c r="D1224" s="66" t="s">
        <v>368</v>
      </c>
      <c r="E1224" s="66">
        <v>4</v>
      </c>
      <c r="F1224" s="66" t="s">
        <v>135</v>
      </c>
      <c r="G1224" s="66" t="s">
        <v>705</v>
      </c>
      <c r="H1224" s="68" t="s">
        <v>58</v>
      </c>
      <c r="I1224" s="68" t="s">
        <v>358</v>
      </c>
      <c r="J1224" s="66" t="s">
        <v>58</v>
      </c>
      <c r="K1224" s="69">
        <v>4655</v>
      </c>
    </row>
    <row r="1225" spans="1:11" ht="13.2" customHeight="1" x14ac:dyDescent="0.2">
      <c r="A1225" s="65" t="str">
        <f>IF(AND(F1225='Funding Chart'!$B$12,COUNTIF($C$1:C1225,C1225)=1),MAX($A$1:A1224)+1,"")</f>
        <v/>
      </c>
      <c r="B1225" s="66" t="s">
        <v>126</v>
      </c>
      <c r="C1225" s="66" t="s">
        <v>599</v>
      </c>
      <c r="D1225" s="66" t="s">
        <v>368</v>
      </c>
      <c r="E1225" s="66">
        <v>4</v>
      </c>
      <c r="F1225" s="66" t="s">
        <v>126</v>
      </c>
      <c r="G1225" s="66" t="s">
        <v>707</v>
      </c>
      <c r="H1225" s="68" t="s">
        <v>361</v>
      </c>
      <c r="I1225" s="68" t="s">
        <v>362</v>
      </c>
      <c r="J1225" s="66" t="s">
        <v>361</v>
      </c>
      <c r="K1225" s="69">
        <v>35526</v>
      </c>
    </row>
    <row r="1226" spans="1:11" ht="13.2" customHeight="1" x14ac:dyDescent="0.2">
      <c r="A1226" s="65" t="str">
        <f>IF(AND(F1226='Funding Chart'!$B$12,COUNTIF($C$1:C1226,C1226)=1),MAX($A$1:A1225)+1,"")</f>
        <v/>
      </c>
      <c r="B1226" s="66" t="s">
        <v>120</v>
      </c>
      <c r="C1226" s="66" t="s">
        <v>603</v>
      </c>
      <c r="D1226" s="66" t="s">
        <v>368</v>
      </c>
      <c r="E1226" s="66">
        <v>4</v>
      </c>
      <c r="F1226" s="66" t="s">
        <v>120</v>
      </c>
      <c r="G1226" s="66" t="s">
        <v>708</v>
      </c>
      <c r="H1226" s="68" t="s">
        <v>361</v>
      </c>
      <c r="I1226" s="68" t="s">
        <v>362</v>
      </c>
      <c r="J1226" s="66" t="s">
        <v>361</v>
      </c>
      <c r="K1226" s="69">
        <v>80009</v>
      </c>
    </row>
    <row r="1227" spans="1:11" ht="13.2" customHeight="1" x14ac:dyDescent="0.2">
      <c r="A1227" s="65" t="str">
        <f>IF(AND(F1227='Funding Chart'!$B$12,COUNTIF($C$1:C1227,C1227)=1),MAX($A$1:A1226)+1,"")</f>
        <v/>
      </c>
      <c r="B1227" s="66" t="s">
        <v>120</v>
      </c>
      <c r="C1227" s="66" t="s">
        <v>603</v>
      </c>
      <c r="D1227" s="66" t="s">
        <v>368</v>
      </c>
      <c r="E1227" s="66">
        <v>4</v>
      </c>
      <c r="F1227" s="66" t="s">
        <v>120</v>
      </c>
      <c r="G1227" s="66" t="s">
        <v>708</v>
      </c>
      <c r="H1227" s="68" t="s">
        <v>58</v>
      </c>
      <c r="I1227" s="68" t="s">
        <v>358</v>
      </c>
      <c r="J1227" s="66" t="s">
        <v>58</v>
      </c>
      <c r="K1227" s="69">
        <v>4756</v>
      </c>
    </row>
    <row r="1228" spans="1:11" ht="13.2" customHeight="1" x14ac:dyDescent="0.2">
      <c r="A1228" s="65" t="str">
        <f>IF(AND(F1228='Funding Chart'!$B$12,COUNTIF($C$1:C1228,C1228)=1),MAX($A$1:A1227)+1,"")</f>
        <v/>
      </c>
      <c r="B1228" s="66" t="s">
        <v>67</v>
      </c>
      <c r="C1228" s="66" t="s">
        <v>619</v>
      </c>
      <c r="D1228" s="66" t="s">
        <v>368</v>
      </c>
      <c r="E1228" s="66">
        <v>4</v>
      </c>
      <c r="F1228" s="66" t="s">
        <v>112</v>
      </c>
      <c r="G1228" s="66" t="s">
        <v>712</v>
      </c>
      <c r="H1228" s="68" t="s">
        <v>58</v>
      </c>
      <c r="I1228" s="68" t="s">
        <v>358</v>
      </c>
      <c r="J1228" s="66" t="s">
        <v>58</v>
      </c>
      <c r="K1228" s="69">
        <v>5767</v>
      </c>
    </row>
    <row r="1229" spans="1:11" ht="13.2" customHeight="1" x14ac:dyDescent="0.2">
      <c r="A1229" s="65" t="str">
        <f>IF(AND(F1229='Funding Chart'!$B$12,COUNTIF($C$1:C1229,C1229)=1),MAX($A$1:A1228)+1,"")</f>
        <v/>
      </c>
      <c r="B1229" s="66" t="s">
        <v>107</v>
      </c>
      <c r="C1229" s="66" t="s">
        <v>630</v>
      </c>
      <c r="D1229" s="66" t="s">
        <v>368</v>
      </c>
      <c r="E1229" s="66">
        <v>4</v>
      </c>
      <c r="F1229" s="66" t="s">
        <v>107</v>
      </c>
      <c r="G1229" s="66" t="s">
        <v>713</v>
      </c>
      <c r="H1229" s="68" t="s">
        <v>58</v>
      </c>
      <c r="I1229" s="68" t="s">
        <v>358</v>
      </c>
      <c r="J1229" s="66" t="s">
        <v>58</v>
      </c>
      <c r="K1229" s="69">
        <v>32521</v>
      </c>
    </row>
    <row r="1230" spans="1:11" ht="13.2" customHeight="1" x14ac:dyDescent="0.2">
      <c r="A1230" s="65" t="str">
        <f>IF(AND(F1230='Funding Chart'!$B$12,COUNTIF($C$1:C1230,C1230)=1),MAX($A$1:A1229)+1,"")</f>
        <v/>
      </c>
      <c r="B1230" s="66" t="s">
        <v>86</v>
      </c>
      <c r="C1230" s="66" t="s">
        <v>647</v>
      </c>
      <c r="D1230" s="66" t="s">
        <v>368</v>
      </c>
      <c r="E1230" s="66">
        <v>4</v>
      </c>
      <c r="F1230" s="66" t="s">
        <v>77</v>
      </c>
      <c r="G1230" s="66" t="s">
        <v>76</v>
      </c>
      <c r="H1230" s="68" t="s">
        <v>361</v>
      </c>
      <c r="I1230" s="68" t="s">
        <v>362</v>
      </c>
      <c r="J1230" s="66" t="s">
        <v>361</v>
      </c>
      <c r="K1230" s="69">
        <v>4510</v>
      </c>
    </row>
    <row r="1231" spans="1:11" ht="13.2" customHeight="1" x14ac:dyDescent="0.2">
      <c r="A1231" s="65" t="str">
        <f>IF(AND(F1231='Funding Chart'!$B$12,COUNTIF($C$1:C1231,C1231)=1),MAX($A$1:A1230)+1,"")</f>
        <v/>
      </c>
      <c r="B1231" s="66" t="s">
        <v>86</v>
      </c>
      <c r="C1231" s="66" t="s">
        <v>647</v>
      </c>
      <c r="D1231" s="66" t="s">
        <v>368</v>
      </c>
      <c r="E1231" s="66">
        <v>4</v>
      </c>
      <c r="F1231" s="66" t="s">
        <v>77</v>
      </c>
      <c r="G1231" s="66" t="s">
        <v>76</v>
      </c>
      <c r="H1231" s="68" t="s">
        <v>81</v>
      </c>
      <c r="I1231" s="68" t="s">
        <v>356</v>
      </c>
      <c r="J1231" s="66" t="s">
        <v>81</v>
      </c>
      <c r="K1231" s="69">
        <v>27519</v>
      </c>
    </row>
    <row r="1232" spans="1:11" ht="13.2" customHeight="1" x14ac:dyDescent="0.2">
      <c r="A1232" s="65" t="str">
        <f>IF(AND(F1232='Funding Chart'!$B$12,COUNTIF($C$1:C1232,C1232)=1),MAX($A$1:A1231)+1,"")</f>
        <v/>
      </c>
      <c r="B1232" s="66" t="s">
        <v>86</v>
      </c>
      <c r="C1232" s="66" t="s">
        <v>647</v>
      </c>
      <c r="D1232" s="66" t="s">
        <v>368</v>
      </c>
      <c r="E1232" s="66">
        <v>4</v>
      </c>
      <c r="F1232" s="66" t="s">
        <v>77</v>
      </c>
      <c r="G1232" s="66" t="s">
        <v>76</v>
      </c>
      <c r="H1232" s="68" t="s">
        <v>58</v>
      </c>
      <c r="I1232" s="68" t="s">
        <v>358</v>
      </c>
      <c r="J1232" s="66" t="s">
        <v>58</v>
      </c>
      <c r="K1232" s="69">
        <v>2077</v>
      </c>
    </row>
    <row r="1233" spans="1:11" ht="13.2" customHeight="1" x14ac:dyDescent="0.2">
      <c r="A1233" s="65" t="str">
        <f>IF(AND(F1233='Funding Chart'!$B$12,COUNTIF($C$1:C1233,C1233)=1),MAX($A$1:A1232)+1,"")</f>
        <v/>
      </c>
      <c r="B1233" s="66" t="s">
        <v>83</v>
      </c>
      <c r="C1233" s="66" t="s">
        <v>649</v>
      </c>
      <c r="D1233" s="66" t="s">
        <v>368</v>
      </c>
      <c r="E1233" s="66">
        <v>4</v>
      </c>
      <c r="F1233" s="66" t="s">
        <v>77</v>
      </c>
      <c r="G1233" s="66" t="s">
        <v>665</v>
      </c>
      <c r="H1233" s="68" t="s">
        <v>81</v>
      </c>
      <c r="I1233" s="68" t="s">
        <v>356</v>
      </c>
      <c r="J1233" s="66" t="s">
        <v>81</v>
      </c>
      <c r="K1233" s="69">
        <v>415344</v>
      </c>
    </row>
    <row r="1234" spans="1:11" ht="13.2" customHeight="1" x14ac:dyDescent="0.2">
      <c r="A1234" s="65" t="str">
        <f>IF(AND(F1234='Funding Chart'!$B$12,COUNTIF($C$1:C1234,C1234)=1),MAX($A$1:A1233)+1,"")</f>
        <v/>
      </c>
      <c r="B1234" s="66" t="s">
        <v>83</v>
      </c>
      <c r="C1234" s="66" t="s">
        <v>649</v>
      </c>
      <c r="D1234" s="66" t="s">
        <v>368</v>
      </c>
      <c r="E1234" s="66">
        <v>4</v>
      </c>
      <c r="F1234" s="66" t="s">
        <v>77</v>
      </c>
      <c r="G1234" s="66" t="s">
        <v>665</v>
      </c>
      <c r="H1234" s="68" t="s">
        <v>58</v>
      </c>
      <c r="I1234" s="68" t="s">
        <v>358</v>
      </c>
      <c r="J1234" s="66" t="s">
        <v>58</v>
      </c>
      <c r="K1234" s="69">
        <v>29752</v>
      </c>
    </row>
    <row r="1235" spans="1:11" ht="13.2" customHeight="1" x14ac:dyDescent="0.2">
      <c r="A1235" s="65" t="str">
        <f>IF(AND(F1235='Funding Chart'!$B$12,COUNTIF($C$1:C1235,C1235)=1),MAX($A$1:A1234)+1,"")</f>
        <v/>
      </c>
      <c r="B1235" s="66" t="s">
        <v>83</v>
      </c>
      <c r="C1235" s="66" t="s">
        <v>649</v>
      </c>
      <c r="D1235" s="66" t="s">
        <v>368</v>
      </c>
      <c r="E1235" s="66">
        <v>4</v>
      </c>
      <c r="F1235" s="66" t="s">
        <v>77</v>
      </c>
      <c r="G1235" s="66" t="s">
        <v>665</v>
      </c>
      <c r="H1235" s="68" t="s">
        <v>359</v>
      </c>
      <c r="I1235" s="68" t="s">
        <v>362</v>
      </c>
      <c r="J1235" s="66" t="s">
        <v>359</v>
      </c>
      <c r="K1235" s="69">
        <v>166173</v>
      </c>
    </row>
    <row r="1236" spans="1:11" ht="13.2" customHeight="1" x14ac:dyDescent="0.2">
      <c r="A1236" s="65" t="str">
        <f>IF(AND(F1236='Funding Chart'!$B$12,COUNTIF($C$1:C1236,C1236)=1),MAX($A$1:A1235)+1,"")</f>
        <v/>
      </c>
      <c r="B1236" s="66" t="s">
        <v>77</v>
      </c>
      <c r="C1236" s="66" t="s">
        <v>651</v>
      </c>
      <c r="D1236" s="66" t="s">
        <v>368</v>
      </c>
      <c r="E1236" s="66">
        <v>4</v>
      </c>
      <c r="F1236" s="66" t="s">
        <v>77</v>
      </c>
      <c r="G1236" s="66" t="s">
        <v>665</v>
      </c>
      <c r="H1236" s="68" t="s">
        <v>58</v>
      </c>
      <c r="I1236" s="68" t="s">
        <v>358</v>
      </c>
      <c r="J1236" s="66" t="s">
        <v>58</v>
      </c>
      <c r="K1236" s="69">
        <v>3676</v>
      </c>
    </row>
    <row r="1237" spans="1:11" ht="13.2" customHeight="1" x14ac:dyDescent="0.2">
      <c r="A1237" s="65" t="str">
        <f>IF(AND(F1237='Funding Chart'!$B$12,COUNTIF($C$1:C1237,C1237)=1),MAX($A$1:A1236)+1,"")</f>
        <v/>
      </c>
      <c r="B1237" s="66" t="s">
        <v>77</v>
      </c>
      <c r="C1237" s="66" t="s">
        <v>651</v>
      </c>
      <c r="D1237" s="66" t="s">
        <v>368</v>
      </c>
      <c r="E1237" s="66">
        <v>4</v>
      </c>
      <c r="F1237" s="66" t="s">
        <v>77</v>
      </c>
      <c r="G1237" s="66" t="s">
        <v>665</v>
      </c>
      <c r="H1237" s="68" t="s">
        <v>361</v>
      </c>
      <c r="I1237" s="68" t="s">
        <v>362</v>
      </c>
      <c r="J1237" s="66" t="s">
        <v>361</v>
      </c>
      <c r="K1237" s="69">
        <v>19064</v>
      </c>
    </row>
    <row r="1238" spans="1:11" ht="13.2" customHeight="1" x14ac:dyDescent="0.2">
      <c r="A1238" s="65" t="str">
        <f>IF(AND(F1238='Funding Chart'!$B$12,COUNTIF($C$1:C1238,C1238)=1),MAX($A$1:A1237)+1,"")</f>
        <v/>
      </c>
      <c r="B1238" s="66" t="s">
        <v>72</v>
      </c>
      <c r="C1238" s="66" t="s">
        <v>753</v>
      </c>
      <c r="D1238" s="66" t="s">
        <v>368</v>
      </c>
      <c r="E1238" s="66">
        <v>4</v>
      </c>
      <c r="F1238" s="66" t="s">
        <v>718</v>
      </c>
      <c r="G1238" s="66" t="s">
        <v>757</v>
      </c>
      <c r="H1238" s="68" t="s">
        <v>361</v>
      </c>
      <c r="I1238" s="68" t="s">
        <v>362</v>
      </c>
      <c r="J1238" s="66" t="s">
        <v>361</v>
      </c>
      <c r="K1238" s="69">
        <v>49149</v>
      </c>
    </row>
    <row r="1239" spans="1:11" ht="13.2" customHeight="1" x14ac:dyDescent="0.2">
      <c r="A1239" s="65" t="str">
        <f>IF(AND(F1239='Funding Chart'!$B$12,COUNTIF($C$1:C1239,C1239)=1),MAX($A$1:A1238)+1,"")</f>
        <v/>
      </c>
      <c r="B1239" s="66" t="s">
        <v>68</v>
      </c>
      <c r="C1239" s="66" t="s">
        <v>754</v>
      </c>
      <c r="D1239" s="66" t="s">
        <v>368</v>
      </c>
      <c r="E1239" s="66">
        <v>4</v>
      </c>
      <c r="F1239" s="66" t="s">
        <v>718</v>
      </c>
      <c r="G1239" s="66" t="s">
        <v>757</v>
      </c>
      <c r="H1239" s="68" t="s">
        <v>58</v>
      </c>
      <c r="I1239" s="68" t="s">
        <v>358</v>
      </c>
      <c r="J1239" s="66" t="s">
        <v>58</v>
      </c>
      <c r="K1239" s="69">
        <v>35620</v>
      </c>
    </row>
    <row r="1240" spans="1:11" ht="13.2" customHeight="1" x14ac:dyDescent="0.2">
      <c r="A1240" s="65" t="str">
        <f>IF(AND(F1240='Funding Chart'!$B$12,COUNTIF($C$1:C1240,C1240)=1),MAX($A$1:A1239)+1,"")</f>
        <v/>
      </c>
      <c r="B1240" s="66" t="s">
        <v>65</v>
      </c>
      <c r="C1240" s="66" t="s">
        <v>755</v>
      </c>
      <c r="D1240" s="66" t="s">
        <v>368</v>
      </c>
      <c r="E1240" s="66">
        <v>4</v>
      </c>
      <c r="F1240" s="66" t="s">
        <v>718</v>
      </c>
      <c r="G1240" s="66" t="s">
        <v>757</v>
      </c>
      <c r="H1240" s="68" t="s">
        <v>359</v>
      </c>
      <c r="I1240" s="68" t="s">
        <v>362</v>
      </c>
      <c r="J1240" s="66" t="s">
        <v>359</v>
      </c>
      <c r="K1240" s="69">
        <v>150813</v>
      </c>
    </row>
    <row r="1241" spans="1:11" ht="13.2" customHeight="1" x14ac:dyDescent="0.2">
      <c r="A1241" s="65" t="str">
        <f>IF(AND(F1241='Funding Chart'!$B$12,COUNTIF($C$1:C1241,C1241)=1),MAX($A$1:A1240)+1,"")</f>
        <v/>
      </c>
      <c r="B1241" s="66" t="s">
        <v>64</v>
      </c>
      <c r="C1241" s="66" t="s">
        <v>758</v>
      </c>
      <c r="D1241" s="66" t="s">
        <v>368</v>
      </c>
      <c r="E1241" s="66">
        <v>4</v>
      </c>
      <c r="F1241" s="66" t="s">
        <v>718</v>
      </c>
      <c r="G1241" s="66" t="s">
        <v>757</v>
      </c>
      <c r="H1241" s="68" t="s">
        <v>361</v>
      </c>
      <c r="I1241" s="68" t="s">
        <v>362</v>
      </c>
      <c r="J1241" s="66" t="s">
        <v>361</v>
      </c>
      <c r="K1241" s="69">
        <v>405772</v>
      </c>
    </row>
    <row r="1242" spans="1:11" ht="13.2" customHeight="1" x14ac:dyDescent="0.2">
      <c r="A1242" s="65" t="str">
        <f>IF(AND(F1242='Funding Chart'!$B$12,COUNTIF($C$1:C1242,C1242)=1),MAX($A$1:A1241)+1,"")</f>
        <v/>
      </c>
      <c r="B1242" s="66" t="s">
        <v>63</v>
      </c>
      <c r="C1242" s="66" t="s">
        <v>759</v>
      </c>
      <c r="D1242" s="66" t="s">
        <v>368</v>
      </c>
      <c r="E1242" s="66">
        <v>4</v>
      </c>
      <c r="F1242" s="66" t="s">
        <v>718</v>
      </c>
      <c r="G1242" s="66" t="s">
        <v>757</v>
      </c>
      <c r="H1242" s="68" t="s">
        <v>58</v>
      </c>
      <c r="I1242" s="68" t="s">
        <v>358</v>
      </c>
      <c r="J1242" s="66" t="s">
        <v>58</v>
      </c>
      <c r="K1242" s="69">
        <v>83543</v>
      </c>
    </row>
    <row r="1243" spans="1:11" ht="13.2" customHeight="1" x14ac:dyDescent="0.2">
      <c r="A1243" s="65" t="str">
        <f>IF(AND(F1243='Funding Chart'!$B$12,COUNTIF($C$1:C1243,C1243)=1),MAX($A$1:A1242)+1,"")</f>
        <v/>
      </c>
      <c r="B1243" s="66" t="s">
        <v>62</v>
      </c>
      <c r="C1243" s="66" t="s">
        <v>760</v>
      </c>
      <c r="D1243" s="66" t="s">
        <v>368</v>
      </c>
      <c r="E1243" s="66">
        <v>4</v>
      </c>
      <c r="F1243" s="66" t="s">
        <v>718</v>
      </c>
      <c r="G1243" s="66" t="s">
        <v>757</v>
      </c>
      <c r="H1243" s="68" t="s">
        <v>58</v>
      </c>
      <c r="I1243" s="68" t="s">
        <v>358</v>
      </c>
      <c r="J1243" s="66" t="s">
        <v>58</v>
      </c>
      <c r="K1243" s="69">
        <v>8183</v>
      </c>
    </row>
    <row r="1244" spans="1:11" ht="13.2" customHeight="1" x14ac:dyDescent="0.2">
      <c r="A1244" s="65" t="str">
        <f>IF(AND(F1244='Funding Chart'!$B$12,COUNTIF($C$1:C1244,C1244)=1),MAX($A$1:A1243)+1,"")</f>
        <v/>
      </c>
      <c r="B1244" s="66" t="s">
        <v>59</v>
      </c>
      <c r="C1244" s="66" t="s">
        <v>761</v>
      </c>
      <c r="D1244" s="66" t="s">
        <v>368</v>
      </c>
      <c r="E1244" s="66">
        <v>4</v>
      </c>
      <c r="F1244" s="66" t="s">
        <v>718</v>
      </c>
      <c r="G1244" s="66" t="s">
        <v>757</v>
      </c>
      <c r="H1244" s="68" t="s">
        <v>58</v>
      </c>
      <c r="I1244" s="68" t="s">
        <v>358</v>
      </c>
      <c r="J1244" s="66" t="s">
        <v>58</v>
      </c>
      <c r="K1244" s="69">
        <v>4649</v>
      </c>
    </row>
    <row r="1245" spans="1:11" ht="13.2" customHeight="1" x14ac:dyDescent="0.2">
      <c r="A1245" s="65" t="str">
        <f>IF(AND(F1245='Funding Chart'!$B$12,COUNTIF($C$1:C1245,C1245)=1),MAX($A$1:A1244)+1,"")</f>
        <v/>
      </c>
      <c r="B1245" s="66" t="s">
        <v>336</v>
      </c>
      <c r="C1245" s="66" t="s">
        <v>337</v>
      </c>
      <c r="D1245" s="66" t="s">
        <v>366</v>
      </c>
      <c r="E1245" s="66">
        <v>5</v>
      </c>
      <c r="F1245" s="66" t="s">
        <v>333</v>
      </c>
      <c r="G1245" s="66" t="s">
        <v>671</v>
      </c>
      <c r="H1245" s="68" t="s">
        <v>360</v>
      </c>
      <c r="I1245" s="68" t="s">
        <v>362</v>
      </c>
      <c r="J1245" s="66" t="s">
        <v>360</v>
      </c>
      <c r="K1245" s="69">
        <v>6420</v>
      </c>
    </row>
    <row r="1246" spans="1:11" ht="13.2" customHeight="1" x14ac:dyDescent="0.2">
      <c r="A1246" s="65" t="str">
        <f>IF(AND(F1246='Funding Chart'!$B$12,COUNTIF($C$1:C1246,C1246)=1),MAX($A$1:A1245)+1,"")</f>
        <v/>
      </c>
      <c r="B1246" s="66" t="s">
        <v>68</v>
      </c>
      <c r="C1246" s="66" t="s">
        <v>427</v>
      </c>
      <c r="D1246" s="66" t="s">
        <v>366</v>
      </c>
      <c r="E1246" s="66">
        <v>5</v>
      </c>
      <c r="F1246" s="66" t="s">
        <v>310</v>
      </c>
      <c r="G1246" s="66" t="s">
        <v>311</v>
      </c>
      <c r="H1246" s="68" t="s">
        <v>360</v>
      </c>
      <c r="I1246" s="68" t="s">
        <v>362</v>
      </c>
      <c r="J1246" s="66" t="s">
        <v>360</v>
      </c>
      <c r="K1246" s="69">
        <v>5399</v>
      </c>
    </row>
    <row r="1247" spans="1:11" ht="13.2" customHeight="1" x14ac:dyDescent="0.2">
      <c r="A1247" s="65" t="str">
        <f>IF(AND(F1247='Funding Chart'!$B$12,COUNTIF($C$1:C1247,C1247)=1),MAX($A$1:A1246)+1,"")</f>
        <v/>
      </c>
      <c r="B1247" s="66" t="s">
        <v>304</v>
      </c>
      <c r="C1247" s="66" t="s">
        <v>370</v>
      </c>
      <c r="D1247" s="66" t="s">
        <v>366</v>
      </c>
      <c r="E1247" s="66">
        <v>5</v>
      </c>
      <c r="F1247" s="66" t="s">
        <v>304</v>
      </c>
      <c r="G1247" s="66" t="s">
        <v>675</v>
      </c>
      <c r="H1247" s="68" t="s">
        <v>360</v>
      </c>
      <c r="I1247" s="68" t="s">
        <v>362</v>
      </c>
      <c r="J1247" s="66" t="s">
        <v>360</v>
      </c>
      <c r="K1247" s="69">
        <v>1897</v>
      </c>
    </row>
    <row r="1248" spans="1:11" ht="13.2" customHeight="1" x14ac:dyDescent="0.2">
      <c r="A1248" s="65" t="str">
        <f>IF(AND(F1248='Funding Chart'!$B$12,COUNTIF($C$1:C1248,C1248)=1),MAX($A$1:A1247)+1,"")</f>
        <v/>
      </c>
      <c r="B1248" s="66" t="s">
        <v>274</v>
      </c>
      <c r="C1248" s="66" t="s">
        <v>277</v>
      </c>
      <c r="D1248" s="66" t="s">
        <v>366</v>
      </c>
      <c r="E1248" s="66">
        <v>5</v>
      </c>
      <c r="F1248" s="66" t="s">
        <v>274</v>
      </c>
      <c r="G1248" s="66" t="s">
        <v>660</v>
      </c>
      <c r="H1248" s="68" t="s">
        <v>58</v>
      </c>
      <c r="I1248" s="68" t="s">
        <v>358</v>
      </c>
      <c r="J1248" s="66" t="s">
        <v>58</v>
      </c>
      <c r="K1248" s="69">
        <v>8865</v>
      </c>
    </row>
    <row r="1249" spans="1:11" ht="13.2" customHeight="1" x14ac:dyDescent="0.2">
      <c r="A1249" s="65" t="str">
        <f>IF(AND(F1249='Funding Chart'!$B$12,COUNTIF($C$1:C1249,C1249)=1),MAX($A$1:A1248)+1,"")</f>
        <v/>
      </c>
      <c r="B1249" s="66" t="s">
        <v>71</v>
      </c>
      <c r="C1249" s="66" t="s">
        <v>272</v>
      </c>
      <c r="D1249" s="66" t="s">
        <v>366</v>
      </c>
      <c r="E1249" s="66">
        <v>5</v>
      </c>
      <c r="F1249" s="66" t="s">
        <v>71</v>
      </c>
      <c r="G1249" s="66" t="s">
        <v>679</v>
      </c>
      <c r="H1249" s="68" t="s">
        <v>58</v>
      </c>
      <c r="I1249" s="68" t="s">
        <v>358</v>
      </c>
      <c r="J1249" s="66" t="s">
        <v>58</v>
      </c>
      <c r="K1249" s="69">
        <v>17587</v>
      </c>
    </row>
    <row r="1250" spans="1:11" ht="13.2" customHeight="1" x14ac:dyDescent="0.2">
      <c r="A1250" s="65" t="str">
        <f>IF(AND(F1250='Funding Chart'!$B$12,COUNTIF($C$1:C1250,C1250)=1),MAX($A$1:A1249)+1,"")</f>
        <v/>
      </c>
      <c r="B1250" s="66" t="s">
        <v>71</v>
      </c>
      <c r="C1250" s="66" t="s">
        <v>272</v>
      </c>
      <c r="D1250" s="66" t="s">
        <v>366</v>
      </c>
      <c r="E1250" s="66">
        <v>5</v>
      </c>
      <c r="F1250" s="66" t="s">
        <v>71</v>
      </c>
      <c r="G1250" s="66" t="s">
        <v>679</v>
      </c>
      <c r="H1250" s="68" t="s">
        <v>360</v>
      </c>
      <c r="I1250" s="68" t="s">
        <v>362</v>
      </c>
      <c r="J1250" s="66" t="s">
        <v>360</v>
      </c>
      <c r="K1250" s="69">
        <v>5034</v>
      </c>
    </row>
    <row r="1251" spans="1:11" ht="13.2" customHeight="1" x14ac:dyDescent="0.2">
      <c r="A1251" s="65" t="str">
        <f>IF(AND(F1251='Funding Chart'!$B$12,COUNTIF($C$1:C1251,C1251)=1),MAX($A$1:A1250)+1,"")</f>
        <v/>
      </c>
      <c r="B1251" s="66" t="s">
        <v>68</v>
      </c>
      <c r="C1251" s="66" t="s">
        <v>69</v>
      </c>
      <c r="D1251" s="66" t="s">
        <v>366</v>
      </c>
      <c r="E1251" s="66">
        <v>5</v>
      </c>
      <c r="F1251" s="66" t="s">
        <v>68</v>
      </c>
      <c r="G1251" s="66" t="s">
        <v>683</v>
      </c>
      <c r="H1251" s="68" t="s">
        <v>58</v>
      </c>
      <c r="I1251" s="68" t="s">
        <v>358</v>
      </c>
      <c r="J1251" s="66" t="s">
        <v>58</v>
      </c>
      <c r="K1251" s="69">
        <v>273501</v>
      </c>
    </row>
    <row r="1252" spans="1:11" ht="13.2" customHeight="1" x14ac:dyDescent="0.2">
      <c r="A1252" s="65" t="str">
        <f>IF(AND(F1252='Funding Chart'!$B$12,COUNTIF($C$1:C1252,C1252)=1),MAX($A$1:A1251)+1,"")</f>
        <v/>
      </c>
      <c r="B1252" s="66" t="s">
        <v>257</v>
      </c>
      <c r="C1252" s="66" t="s">
        <v>258</v>
      </c>
      <c r="D1252" s="66" t="s">
        <v>366</v>
      </c>
      <c r="E1252" s="66">
        <v>5</v>
      </c>
      <c r="F1252" s="66" t="s">
        <v>252</v>
      </c>
      <c r="G1252" s="66" t="s">
        <v>251</v>
      </c>
      <c r="H1252" s="68" t="s">
        <v>58</v>
      </c>
      <c r="I1252" s="68" t="s">
        <v>358</v>
      </c>
      <c r="J1252" s="66" t="s">
        <v>58</v>
      </c>
      <c r="K1252" s="69">
        <v>2840</v>
      </c>
    </row>
    <row r="1253" spans="1:11" ht="13.2" customHeight="1" x14ac:dyDescent="0.2">
      <c r="A1253" s="65" t="str">
        <f>IF(AND(F1253='Funding Chart'!$B$12,COUNTIF($C$1:C1253,C1253)=1),MAX($A$1:A1252)+1,"")</f>
        <v/>
      </c>
      <c r="B1253" s="66" t="s">
        <v>254</v>
      </c>
      <c r="C1253" s="66" t="s">
        <v>255</v>
      </c>
      <c r="D1253" s="66" t="s">
        <v>366</v>
      </c>
      <c r="E1253" s="66">
        <v>5</v>
      </c>
      <c r="F1253" s="66" t="s">
        <v>252</v>
      </c>
      <c r="G1253" s="66" t="s">
        <v>251</v>
      </c>
      <c r="H1253" s="68" t="s">
        <v>58</v>
      </c>
      <c r="I1253" s="68" t="s">
        <v>358</v>
      </c>
      <c r="J1253" s="66" t="s">
        <v>58</v>
      </c>
      <c r="K1253" s="69">
        <v>12392</v>
      </c>
    </row>
    <row r="1254" spans="1:11" ht="13.2" customHeight="1" x14ac:dyDescent="0.2">
      <c r="A1254" s="65" t="str">
        <f>IF(AND(F1254='Funding Chart'!$B$12,COUNTIF($C$1:C1254,C1254)=1),MAX($A$1:A1253)+1,"")</f>
        <v/>
      </c>
      <c r="B1254" s="66" t="s">
        <v>247</v>
      </c>
      <c r="C1254" s="66" t="s">
        <v>249</v>
      </c>
      <c r="D1254" s="66" t="s">
        <v>366</v>
      </c>
      <c r="E1254" s="66">
        <v>5</v>
      </c>
      <c r="F1254" s="66" t="s">
        <v>247</v>
      </c>
      <c r="G1254" s="66" t="s">
        <v>684</v>
      </c>
      <c r="H1254" s="68" t="s">
        <v>58</v>
      </c>
      <c r="I1254" s="68" t="s">
        <v>358</v>
      </c>
      <c r="J1254" s="66" t="s">
        <v>58</v>
      </c>
      <c r="K1254" s="69">
        <v>1963</v>
      </c>
    </row>
    <row r="1255" spans="1:11" ht="13.2" customHeight="1" x14ac:dyDescent="0.2">
      <c r="A1255" s="65" t="str">
        <f>IF(AND(F1255='Funding Chart'!$B$12,COUNTIF($C$1:C1255,C1255)=1),MAX($A$1:A1254)+1,"")</f>
        <v/>
      </c>
      <c r="B1255" s="66" t="s">
        <v>247</v>
      </c>
      <c r="C1255" s="66" t="s">
        <v>249</v>
      </c>
      <c r="D1255" s="66" t="s">
        <v>366</v>
      </c>
      <c r="E1255" s="66">
        <v>5</v>
      </c>
      <c r="F1255" s="66" t="s">
        <v>247</v>
      </c>
      <c r="G1255" s="66" t="s">
        <v>684</v>
      </c>
      <c r="H1255" s="68" t="s">
        <v>360</v>
      </c>
      <c r="I1255" s="68" t="s">
        <v>362</v>
      </c>
      <c r="J1255" s="66" t="s">
        <v>360</v>
      </c>
      <c r="K1255" s="69">
        <v>2991</v>
      </c>
    </row>
    <row r="1256" spans="1:11" ht="13.2" customHeight="1" x14ac:dyDescent="0.2">
      <c r="A1256" s="65" t="str">
        <f>IF(AND(F1256='Funding Chart'!$B$12,COUNTIF($C$1:C1256,C1256)=1),MAX($A$1:A1255)+1,"")</f>
        <v/>
      </c>
      <c r="B1256" s="66" t="s">
        <v>85</v>
      </c>
      <c r="C1256" s="66" t="s">
        <v>246</v>
      </c>
      <c r="D1256" s="66" t="s">
        <v>366</v>
      </c>
      <c r="E1256" s="66">
        <v>5</v>
      </c>
      <c r="F1256" s="66" t="s">
        <v>241</v>
      </c>
      <c r="G1256" s="66" t="s">
        <v>685</v>
      </c>
      <c r="H1256" s="68" t="s">
        <v>58</v>
      </c>
      <c r="I1256" s="68" t="s">
        <v>358</v>
      </c>
      <c r="J1256" s="66" t="s">
        <v>58</v>
      </c>
      <c r="K1256" s="69">
        <v>2072</v>
      </c>
    </row>
    <row r="1257" spans="1:11" ht="13.2" customHeight="1" x14ac:dyDescent="0.2">
      <c r="A1257" s="65" t="str">
        <f>IF(AND(F1257='Funding Chart'!$B$12,COUNTIF($C$1:C1257,C1257)=1),MAX($A$1:A1256)+1,"")</f>
        <v/>
      </c>
      <c r="B1257" s="66" t="s">
        <v>193</v>
      </c>
      <c r="C1257" s="66" t="s">
        <v>243</v>
      </c>
      <c r="D1257" s="66" t="s">
        <v>366</v>
      </c>
      <c r="E1257" s="66">
        <v>5</v>
      </c>
      <c r="F1257" s="66" t="s">
        <v>241</v>
      </c>
      <c r="G1257" s="66" t="s">
        <v>685</v>
      </c>
      <c r="H1257" s="68" t="s">
        <v>58</v>
      </c>
      <c r="I1257" s="68" t="s">
        <v>358</v>
      </c>
      <c r="J1257" s="66" t="s">
        <v>58</v>
      </c>
      <c r="K1257" s="69">
        <v>3481</v>
      </c>
    </row>
    <row r="1258" spans="1:11" ht="13.2" customHeight="1" x14ac:dyDescent="0.2">
      <c r="A1258" s="65" t="str">
        <f>IF(AND(F1258='Funding Chart'!$B$12,COUNTIF($C$1:C1258,C1258)=1),MAX($A$1:A1257)+1,"")</f>
        <v/>
      </c>
      <c r="B1258" s="66" t="s">
        <v>242</v>
      </c>
      <c r="C1258" s="66" t="s">
        <v>243</v>
      </c>
      <c r="D1258" s="66" t="s">
        <v>366</v>
      </c>
      <c r="E1258" s="66">
        <v>5</v>
      </c>
      <c r="F1258" s="66" t="s">
        <v>241</v>
      </c>
      <c r="G1258" s="66" t="s">
        <v>685</v>
      </c>
      <c r="H1258" s="68" t="s">
        <v>360</v>
      </c>
      <c r="I1258" s="68" t="s">
        <v>362</v>
      </c>
      <c r="J1258" s="66" t="s">
        <v>360</v>
      </c>
      <c r="K1258" s="69">
        <v>156494</v>
      </c>
    </row>
    <row r="1259" spans="1:11" ht="13.2" customHeight="1" x14ac:dyDescent="0.2">
      <c r="A1259" s="65" t="str">
        <f>IF(AND(F1259='Funding Chart'!$B$12,COUNTIF($C$1:C1259,C1259)=1),MAX($A$1:A1258)+1,"")</f>
        <v/>
      </c>
      <c r="B1259" s="66" t="s">
        <v>193</v>
      </c>
      <c r="C1259" s="66" t="s">
        <v>243</v>
      </c>
      <c r="D1259" s="66" t="s">
        <v>366</v>
      </c>
      <c r="E1259" s="66">
        <v>5</v>
      </c>
      <c r="F1259" s="66" t="s">
        <v>241</v>
      </c>
      <c r="G1259" s="66" t="s">
        <v>685</v>
      </c>
      <c r="H1259" s="68" t="s">
        <v>360</v>
      </c>
      <c r="I1259" s="68" t="s">
        <v>362</v>
      </c>
      <c r="J1259" s="66" t="s">
        <v>360</v>
      </c>
      <c r="K1259" s="69">
        <v>4232</v>
      </c>
    </row>
    <row r="1260" spans="1:11" ht="13.2" customHeight="1" x14ac:dyDescent="0.2">
      <c r="A1260" s="65" t="str">
        <f>IF(AND(F1260='Funding Chart'!$B$12,COUNTIF($C$1:C1260,C1260)=1),MAX($A$1:A1259)+1,"")</f>
        <v/>
      </c>
      <c r="B1260" s="66" t="s">
        <v>237</v>
      </c>
      <c r="C1260" s="66" t="s">
        <v>239</v>
      </c>
      <c r="D1260" s="66" t="s">
        <v>366</v>
      </c>
      <c r="E1260" s="66">
        <v>5</v>
      </c>
      <c r="F1260" s="66" t="s">
        <v>237</v>
      </c>
      <c r="G1260" s="66" t="s">
        <v>686</v>
      </c>
      <c r="H1260" s="68" t="s">
        <v>58</v>
      </c>
      <c r="I1260" s="68" t="s">
        <v>358</v>
      </c>
      <c r="J1260" s="66" t="s">
        <v>58</v>
      </c>
      <c r="K1260" s="69">
        <v>84286</v>
      </c>
    </row>
    <row r="1261" spans="1:11" ht="13.2" customHeight="1" x14ac:dyDescent="0.2">
      <c r="A1261" s="65" t="str">
        <f>IF(AND(F1261='Funding Chart'!$B$12,COUNTIF($C$1:C1261,C1261)=1),MAX($A$1:A1260)+1,"")</f>
        <v/>
      </c>
      <c r="B1261" s="66" t="s">
        <v>68</v>
      </c>
      <c r="C1261" s="66" t="s">
        <v>227</v>
      </c>
      <c r="D1261" s="66" t="s">
        <v>366</v>
      </c>
      <c r="E1261" s="66">
        <v>5</v>
      </c>
      <c r="F1261" s="66" t="s">
        <v>226</v>
      </c>
      <c r="G1261" s="66" t="s">
        <v>689</v>
      </c>
      <c r="H1261" s="68" t="s">
        <v>360</v>
      </c>
      <c r="I1261" s="68" t="s">
        <v>362</v>
      </c>
      <c r="J1261" s="66" t="s">
        <v>360</v>
      </c>
      <c r="K1261" s="69">
        <v>438</v>
      </c>
    </row>
    <row r="1262" spans="1:11" ht="13.2" customHeight="1" x14ac:dyDescent="0.2">
      <c r="A1262" s="65" t="str">
        <f>IF(AND(F1262='Funding Chart'!$B$12,COUNTIF($C$1:C1262,C1262)=1),MAX($A$1:A1261)+1,"")</f>
        <v/>
      </c>
      <c r="B1262" s="66" t="s">
        <v>66</v>
      </c>
      <c r="C1262" s="66" t="s">
        <v>218</v>
      </c>
      <c r="D1262" s="66" t="s">
        <v>366</v>
      </c>
      <c r="E1262" s="66">
        <v>5</v>
      </c>
      <c r="F1262" s="66" t="s">
        <v>216</v>
      </c>
      <c r="G1262" s="66" t="s">
        <v>692</v>
      </c>
      <c r="H1262" s="68" t="s">
        <v>58</v>
      </c>
      <c r="I1262" s="68" t="s">
        <v>358</v>
      </c>
      <c r="J1262" s="66" t="s">
        <v>58</v>
      </c>
      <c r="K1262" s="69">
        <v>25188</v>
      </c>
    </row>
    <row r="1263" spans="1:11" ht="13.2" customHeight="1" x14ac:dyDescent="0.2">
      <c r="A1263" s="65" t="str">
        <f>IF(AND(F1263='Funding Chart'!$B$12,COUNTIF($C$1:C1263,C1263)=1),MAX($A$1:A1262)+1,"")</f>
        <v/>
      </c>
      <c r="B1263" s="66" t="s">
        <v>66</v>
      </c>
      <c r="C1263" s="66" t="s">
        <v>218</v>
      </c>
      <c r="D1263" s="66" t="s">
        <v>366</v>
      </c>
      <c r="E1263" s="66">
        <v>5</v>
      </c>
      <c r="F1263" s="66" t="s">
        <v>216</v>
      </c>
      <c r="G1263" s="66" t="s">
        <v>692</v>
      </c>
      <c r="H1263" s="68" t="s">
        <v>360</v>
      </c>
      <c r="I1263" s="68" t="s">
        <v>362</v>
      </c>
      <c r="J1263" s="66" t="s">
        <v>360</v>
      </c>
      <c r="K1263" s="69">
        <v>72157</v>
      </c>
    </row>
    <row r="1264" spans="1:11" ht="13.2" customHeight="1" x14ac:dyDescent="0.2">
      <c r="A1264" s="65" t="str">
        <f>IF(AND(F1264='Funding Chart'!$B$12,COUNTIF($C$1:C1264,C1264)=1),MAX($A$1:A1263)+1,"")</f>
        <v/>
      </c>
      <c r="B1264" s="66" t="s">
        <v>64</v>
      </c>
      <c r="C1264" s="66" t="s">
        <v>187</v>
      </c>
      <c r="D1264" s="66" t="s">
        <v>366</v>
      </c>
      <c r="E1264" s="66">
        <v>5</v>
      </c>
      <c r="F1264" s="66" t="s">
        <v>64</v>
      </c>
      <c r="G1264" s="66" t="s">
        <v>697</v>
      </c>
      <c r="H1264" s="68" t="s">
        <v>360</v>
      </c>
      <c r="I1264" s="68" t="s">
        <v>362</v>
      </c>
      <c r="J1264" s="66" t="s">
        <v>360</v>
      </c>
      <c r="K1264" s="69">
        <v>9412</v>
      </c>
    </row>
    <row r="1265" spans="1:11" ht="13.2" customHeight="1" x14ac:dyDescent="0.2">
      <c r="A1265" s="65" t="str">
        <f>IF(AND(F1265='Funding Chart'!$B$12,COUNTIF($C$1:C1265,C1265)=1),MAX($A$1:A1264)+1,"")</f>
        <v/>
      </c>
      <c r="B1265" s="66" t="s">
        <v>64</v>
      </c>
      <c r="C1265" s="66" t="s">
        <v>187</v>
      </c>
      <c r="D1265" s="66" t="s">
        <v>366</v>
      </c>
      <c r="E1265" s="66">
        <v>5</v>
      </c>
      <c r="F1265" s="66" t="s">
        <v>64</v>
      </c>
      <c r="G1265" s="66" t="s">
        <v>697</v>
      </c>
      <c r="H1265" s="68" t="s">
        <v>58</v>
      </c>
      <c r="I1265" s="68" t="s">
        <v>358</v>
      </c>
      <c r="J1265" s="66" t="s">
        <v>58</v>
      </c>
      <c r="K1265" s="69">
        <v>20559</v>
      </c>
    </row>
    <row r="1266" spans="1:11" ht="13.2" customHeight="1" x14ac:dyDescent="0.2">
      <c r="A1266" s="65" t="str">
        <f>IF(AND(F1266='Funding Chart'!$B$12,COUNTIF($C$1:C1266,C1266)=1),MAX($A$1:A1265)+1,"")</f>
        <v/>
      </c>
      <c r="B1266" s="66" t="s">
        <v>171</v>
      </c>
      <c r="C1266" s="66" t="s">
        <v>173</v>
      </c>
      <c r="D1266" s="66" t="s">
        <v>366</v>
      </c>
      <c r="E1266" s="66">
        <v>5</v>
      </c>
      <c r="F1266" s="66" t="s">
        <v>169</v>
      </c>
      <c r="G1266" s="66" t="s">
        <v>168</v>
      </c>
      <c r="H1266" s="68" t="s">
        <v>360</v>
      </c>
      <c r="I1266" s="68" t="s">
        <v>362</v>
      </c>
      <c r="J1266" s="66" t="s">
        <v>360</v>
      </c>
      <c r="K1266" s="69">
        <v>27141</v>
      </c>
    </row>
    <row r="1267" spans="1:11" ht="13.2" customHeight="1" x14ac:dyDescent="0.2">
      <c r="A1267" s="65" t="str">
        <f>IF(AND(F1267='Funding Chart'!$B$12,COUNTIF($C$1:C1267,C1267)=1),MAX($A$1:A1266)+1,"")</f>
        <v/>
      </c>
      <c r="B1267" s="66" t="s">
        <v>171</v>
      </c>
      <c r="C1267" s="66" t="s">
        <v>173</v>
      </c>
      <c r="D1267" s="66" t="s">
        <v>366</v>
      </c>
      <c r="E1267" s="66">
        <v>5</v>
      </c>
      <c r="F1267" s="66" t="s">
        <v>169</v>
      </c>
      <c r="G1267" s="66" t="s">
        <v>168</v>
      </c>
      <c r="H1267" s="68" t="s">
        <v>58</v>
      </c>
      <c r="I1267" s="68" t="s">
        <v>358</v>
      </c>
      <c r="J1267" s="66" t="s">
        <v>58</v>
      </c>
      <c r="K1267" s="69">
        <v>135699</v>
      </c>
    </row>
    <row r="1268" spans="1:11" ht="13.2" customHeight="1" x14ac:dyDescent="0.2">
      <c r="A1268" s="65" t="str">
        <f>IF(AND(F1268='Funding Chart'!$B$12,COUNTIF($C$1:C1268,C1268)=1),MAX($A$1:A1267)+1,"")</f>
        <v/>
      </c>
      <c r="B1268" s="66" t="s">
        <v>157</v>
      </c>
      <c r="C1268" s="66" t="s">
        <v>160</v>
      </c>
      <c r="D1268" s="66" t="s">
        <v>366</v>
      </c>
      <c r="E1268" s="66">
        <v>5</v>
      </c>
      <c r="F1268" s="66" t="s">
        <v>157</v>
      </c>
      <c r="G1268" s="66" t="s">
        <v>156</v>
      </c>
      <c r="H1268" s="68" t="s">
        <v>58</v>
      </c>
      <c r="I1268" s="68" t="s">
        <v>358</v>
      </c>
      <c r="J1268" s="66" t="s">
        <v>58</v>
      </c>
      <c r="K1268" s="69">
        <v>5060</v>
      </c>
    </row>
    <row r="1269" spans="1:11" ht="13.2" customHeight="1" x14ac:dyDescent="0.2">
      <c r="A1269" s="65" t="str">
        <f>IF(AND(F1269='Funding Chart'!$B$12,COUNTIF($C$1:C1269,C1269)=1),MAX($A$1:A1268)+1,"")</f>
        <v/>
      </c>
      <c r="B1269" s="66" t="s">
        <v>107</v>
      </c>
      <c r="C1269" s="66" t="s">
        <v>110</v>
      </c>
      <c r="D1269" s="66" t="s">
        <v>366</v>
      </c>
      <c r="E1269" s="66">
        <v>5</v>
      </c>
      <c r="F1269" s="66" t="s">
        <v>107</v>
      </c>
      <c r="G1269" s="66" t="s">
        <v>713</v>
      </c>
      <c r="H1269" s="68" t="s">
        <v>58</v>
      </c>
      <c r="I1269" s="68" t="s">
        <v>358</v>
      </c>
      <c r="J1269" s="66" t="s">
        <v>58</v>
      </c>
      <c r="K1269" s="69">
        <v>9432</v>
      </c>
    </row>
    <row r="1270" spans="1:11" ht="13.2" customHeight="1" x14ac:dyDescent="0.2">
      <c r="A1270" s="65" t="str">
        <f>IF(AND(F1270='Funding Chart'!$B$12,COUNTIF($C$1:C1270,C1270)=1),MAX($A$1:A1269)+1,"")</f>
        <v/>
      </c>
      <c r="B1270" s="66" t="s">
        <v>91</v>
      </c>
      <c r="C1270" s="66" t="s">
        <v>92</v>
      </c>
      <c r="D1270" s="66" t="s">
        <v>366</v>
      </c>
      <c r="E1270" s="66">
        <v>5</v>
      </c>
      <c r="F1270" s="66" t="s">
        <v>87</v>
      </c>
      <c r="G1270" s="66" t="s">
        <v>90</v>
      </c>
      <c r="H1270" s="68" t="s">
        <v>58</v>
      </c>
      <c r="I1270" s="68" t="s">
        <v>358</v>
      </c>
      <c r="J1270" s="66" t="s">
        <v>58</v>
      </c>
      <c r="K1270" s="69">
        <v>27748</v>
      </c>
    </row>
    <row r="1271" spans="1:11" ht="13.2" customHeight="1" x14ac:dyDescent="0.2">
      <c r="A1271" s="65" t="str">
        <f>IF(AND(F1271='Funding Chart'!$B$12,COUNTIF($C$1:C1271,C1271)=1),MAX($A$1:A1270)+1,"")</f>
        <v/>
      </c>
      <c r="B1271" s="66" t="s">
        <v>83</v>
      </c>
      <c r="C1271" s="66" t="s">
        <v>82</v>
      </c>
      <c r="D1271" s="66" t="s">
        <v>366</v>
      </c>
      <c r="E1271" s="66">
        <v>5</v>
      </c>
      <c r="F1271" s="66" t="s">
        <v>77</v>
      </c>
      <c r="G1271" s="66" t="s">
        <v>665</v>
      </c>
      <c r="H1271" s="68" t="s">
        <v>360</v>
      </c>
      <c r="I1271" s="68" t="s">
        <v>362</v>
      </c>
      <c r="J1271" s="66" t="s">
        <v>360</v>
      </c>
      <c r="K1271" s="69">
        <v>9704</v>
      </c>
    </row>
    <row r="1272" spans="1:11" ht="13.2" customHeight="1" x14ac:dyDescent="0.2">
      <c r="A1272" s="65" t="str">
        <f>IF(AND(F1272='Funding Chart'!$B$12,COUNTIF($C$1:C1272,C1272)=1),MAX($A$1:A1271)+1,"")</f>
        <v/>
      </c>
      <c r="B1272" s="66" t="s">
        <v>83</v>
      </c>
      <c r="C1272" s="66" t="s">
        <v>82</v>
      </c>
      <c r="D1272" s="66" t="s">
        <v>366</v>
      </c>
      <c r="E1272" s="66">
        <v>5</v>
      </c>
      <c r="F1272" s="66" t="s">
        <v>77</v>
      </c>
      <c r="G1272" s="66" t="s">
        <v>665</v>
      </c>
      <c r="H1272" s="68" t="s">
        <v>58</v>
      </c>
      <c r="I1272" s="68" t="s">
        <v>358</v>
      </c>
      <c r="J1272" s="66" t="s">
        <v>58</v>
      </c>
      <c r="K1272" s="69">
        <v>3940</v>
      </c>
    </row>
    <row r="1273" spans="1:11" ht="13.2" customHeight="1" x14ac:dyDescent="0.2">
      <c r="A1273" s="65" t="str">
        <f>IF(AND(F1273='Funding Chart'!$B$12,COUNTIF($C$1:C1273,C1273)=1),MAX($A$1:A1272)+1,"")</f>
        <v/>
      </c>
      <c r="B1273" s="66" t="s">
        <v>74</v>
      </c>
      <c r="C1273" s="66" t="s">
        <v>722</v>
      </c>
      <c r="D1273" s="66" t="s">
        <v>366</v>
      </c>
      <c r="E1273" s="66">
        <v>5</v>
      </c>
      <c r="F1273" s="66" t="s">
        <v>718</v>
      </c>
      <c r="G1273" s="66" t="s">
        <v>757</v>
      </c>
      <c r="H1273" s="68" t="s">
        <v>58</v>
      </c>
      <c r="I1273" s="68" t="s">
        <v>358</v>
      </c>
      <c r="J1273" s="66" t="s">
        <v>58</v>
      </c>
      <c r="K1273" s="69">
        <v>1894</v>
      </c>
    </row>
    <row r="1274" spans="1:11" ht="13.2" customHeight="1" x14ac:dyDescent="0.2">
      <c r="A1274" s="65" t="str">
        <f>IF(AND(F1274='Funding Chart'!$B$12,COUNTIF($C$1:C1274,C1274)=1),MAX($A$1:A1273)+1,"")</f>
        <v/>
      </c>
      <c r="B1274" s="66" t="s">
        <v>74</v>
      </c>
      <c r="C1274" s="66" t="s">
        <v>724</v>
      </c>
      <c r="D1274" s="66" t="s">
        <v>366</v>
      </c>
      <c r="E1274" s="66">
        <v>5</v>
      </c>
      <c r="F1274" s="66" t="s">
        <v>718</v>
      </c>
      <c r="G1274" s="66" t="s">
        <v>757</v>
      </c>
      <c r="H1274" s="68" t="s">
        <v>359</v>
      </c>
      <c r="I1274" s="68" t="s">
        <v>362</v>
      </c>
      <c r="J1274" s="66" t="s">
        <v>359</v>
      </c>
      <c r="K1274" s="69">
        <v>42945</v>
      </c>
    </row>
    <row r="1275" spans="1:11" ht="13.2" customHeight="1" x14ac:dyDescent="0.2">
      <c r="A1275" s="65" t="str">
        <f>IF(AND(F1275='Funding Chart'!$B$12,COUNTIF($C$1:C1275,C1275)=1),MAX($A$1:A1274)+1,"")</f>
        <v/>
      </c>
      <c r="B1275" s="66" t="s">
        <v>74</v>
      </c>
      <c r="C1275" s="66" t="s">
        <v>724</v>
      </c>
      <c r="D1275" s="66" t="s">
        <v>366</v>
      </c>
      <c r="E1275" s="66">
        <v>5</v>
      </c>
      <c r="F1275" s="66" t="s">
        <v>718</v>
      </c>
      <c r="G1275" s="66" t="s">
        <v>757</v>
      </c>
      <c r="H1275" s="68" t="s">
        <v>360</v>
      </c>
      <c r="I1275" s="68" t="s">
        <v>362</v>
      </c>
      <c r="J1275" s="66" t="s">
        <v>360</v>
      </c>
      <c r="K1275" s="69">
        <v>134319</v>
      </c>
    </row>
    <row r="1276" spans="1:11" ht="13.2" customHeight="1" x14ac:dyDescent="0.2">
      <c r="A1276" s="65" t="str">
        <f>IF(AND(F1276='Funding Chart'!$B$12,COUNTIF($C$1:C1276,C1276)=1),MAX($A$1:A1275)+1,"")</f>
        <v/>
      </c>
      <c r="B1276" s="66" t="s">
        <v>74</v>
      </c>
      <c r="C1276" s="66" t="s">
        <v>724</v>
      </c>
      <c r="D1276" s="66" t="s">
        <v>366</v>
      </c>
      <c r="E1276" s="66">
        <v>5</v>
      </c>
      <c r="F1276" s="66" t="s">
        <v>718</v>
      </c>
      <c r="G1276" s="66" t="s">
        <v>757</v>
      </c>
      <c r="H1276" s="68" t="s">
        <v>58</v>
      </c>
      <c r="I1276" s="68" t="s">
        <v>358</v>
      </c>
      <c r="J1276" s="66" t="s">
        <v>58</v>
      </c>
      <c r="K1276" s="69">
        <v>29532</v>
      </c>
    </row>
    <row r="1277" spans="1:11" ht="13.2" customHeight="1" x14ac:dyDescent="0.2">
      <c r="A1277" s="65" t="str">
        <f>IF(AND(F1277='Funding Chart'!$B$12,COUNTIF($C$1:C1277,C1277)=1),MAX($A$1:A1276)+1,"")</f>
        <v/>
      </c>
      <c r="B1277" s="66" t="s">
        <v>66</v>
      </c>
      <c r="C1277" s="66" t="s">
        <v>313</v>
      </c>
      <c r="D1277" s="66" t="s">
        <v>366</v>
      </c>
      <c r="E1277" s="66">
        <v>5</v>
      </c>
      <c r="F1277" s="66" t="s">
        <v>718</v>
      </c>
      <c r="G1277" s="66" t="s">
        <v>757</v>
      </c>
      <c r="H1277" s="68" t="s">
        <v>58</v>
      </c>
      <c r="I1277" s="68" t="s">
        <v>358</v>
      </c>
      <c r="J1277" s="66" t="s">
        <v>58</v>
      </c>
      <c r="K1277" s="69">
        <v>557</v>
      </c>
    </row>
    <row r="1278" spans="1:11" ht="13.2" customHeight="1" x14ac:dyDescent="0.2">
      <c r="A1278" s="65" t="str">
        <f>IF(AND(F1278='Funding Chart'!$B$12,COUNTIF($C$1:C1278,C1278)=1),MAX($A$1:A1277)+1,"")</f>
        <v/>
      </c>
      <c r="B1278" s="66" t="s">
        <v>72</v>
      </c>
      <c r="C1278" s="66" t="s">
        <v>725</v>
      </c>
      <c r="D1278" s="66" t="s">
        <v>366</v>
      </c>
      <c r="E1278" s="66">
        <v>5</v>
      </c>
      <c r="F1278" s="66" t="s">
        <v>718</v>
      </c>
      <c r="G1278" s="66" t="s">
        <v>757</v>
      </c>
      <c r="H1278" s="68" t="s">
        <v>58</v>
      </c>
      <c r="I1278" s="68" t="s">
        <v>358</v>
      </c>
      <c r="J1278" s="66" t="s">
        <v>58</v>
      </c>
      <c r="K1278" s="69">
        <v>47111</v>
      </c>
    </row>
    <row r="1279" spans="1:11" ht="13.2" customHeight="1" x14ac:dyDescent="0.2">
      <c r="A1279" s="65" t="str">
        <f>IF(AND(F1279='Funding Chart'!$B$12,COUNTIF($C$1:C1279,C1279)=1),MAX($A$1:A1278)+1,"")</f>
        <v/>
      </c>
      <c r="B1279" s="66" t="s">
        <v>72</v>
      </c>
      <c r="C1279" s="66" t="s">
        <v>726</v>
      </c>
      <c r="D1279" s="66" t="s">
        <v>366</v>
      </c>
      <c r="E1279" s="66">
        <v>5</v>
      </c>
      <c r="F1279" s="66" t="s">
        <v>718</v>
      </c>
      <c r="G1279" s="66" t="s">
        <v>757</v>
      </c>
      <c r="H1279" s="68" t="s">
        <v>58</v>
      </c>
      <c r="I1279" s="68" t="s">
        <v>358</v>
      </c>
      <c r="J1279" s="66" t="s">
        <v>58</v>
      </c>
      <c r="K1279" s="69">
        <v>20415</v>
      </c>
    </row>
    <row r="1280" spans="1:11" ht="13.2" customHeight="1" x14ac:dyDescent="0.2">
      <c r="A1280" s="65" t="str">
        <f>IF(AND(F1280='Funding Chart'!$B$12,COUNTIF($C$1:C1280,C1280)=1),MAX($A$1:A1279)+1,"")</f>
        <v/>
      </c>
      <c r="B1280" s="66" t="s">
        <v>71</v>
      </c>
      <c r="C1280" s="66" t="s">
        <v>728</v>
      </c>
      <c r="D1280" s="66" t="s">
        <v>366</v>
      </c>
      <c r="E1280" s="66">
        <v>5</v>
      </c>
      <c r="F1280" s="66" t="s">
        <v>718</v>
      </c>
      <c r="G1280" s="66" t="s">
        <v>757</v>
      </c>
      <c r="H1280" s="68" t="s">
        <v>58</v>
      </c>
      <c r="I1280" s="68" t="s">
        <v>358</v>
      </c>
      <c r="J1280" s="66" t="s">
        <v>58</v>
      </c>
      <c r="K1280" s="69">
        <v>12091</v>
      </c>
    </row>
    <row r="1281" spans="1:11" ht="13.2" customHeight="1" x14ac:dyDescent="0.2">
      <c r="A1281" s="65" t="str">
        <f>IF(AND(F1281='Funding Chart'!$B$12,COUNTIF($C$1:C1281,C1281)=1),MAX($A$1:A1280)+1,"")</f>
        <v/>
      </c>
      <c r="B1281" s="66" t="s">
        <v>70</v>
      </c>
      <c r="C1281" s="66" t="s">
        <v>729</v>
      </c>
      <c r="D1281" s="66" t="s">
        <v>366</v>
      </c>
      <c r="E1281" s="66">
        <v>5</v>
      </c>
      <c r="F1281" s="66" t="s">
        <v>718</v>
      </c>
      <c r="G1281" s="66" t="s">
        <v>757</v>
      </c>
      <c r="H1281" s="68" t="s">
        <v>58</v>
      </c>
      <c r="I1281" s="68" t="s">
        <v>358</v>
      </c>
      <c r="J1281" s="66" t="s">
        <v>58</v>
      </c>
      <c r="K1281" s="69">
        <v>7272</v>
      </c>
    </row>
    <row r="1282" spans="1:11" ht="13.2" customHeight="1" x14ac:dyDescent="0.2">
      <c r="A1282" s="65" t="str">
        <f>IF(AND(F1282='Funding Chart'!$B$12,COUNTIF($C$1:C1282,C1282)=1),MAX($A$1:A1281)+1,"")</f>
        <v/>
      </c>
      <c r="B1282" s="66" t="s">
        <v>68</v>
      </c>
      <c r="C1282" s="66" t="s">
        <v>731</v>
      </c>
      <c r="D1282" s="66" t="s">
        <v>366</v>
      </c>
      <c r="E1282" s="66">
        <v>5</v>
      </c>
      <c r="F1282" s="66" t="s">
        <v>718</v>
      </c>
      <c r="G1282" s="66" t="s">
        <v>757</v>
      </c>
      <c r="H1282" s="68" t="s">
        <v>360</v>
      </c>
      <c r="I1282" s="68" t="s">
        <v>362</v>
      </c>
      <c r="J1282" s="66" t="s">
        <v>360</v>
      </c>
      <c r="K1282" s="69">
        <v>114912</v>
      </c>
    </row>
    <row r="1283" spans="1:11" ht="13.2" customHeight="1" x14ac:dyDescent="0.2">
      <c r="A1283" s="65" t="str">
        <f>IF(AND(F1283='Funding Chart'!$B$12,COUNTIF($C$1:C1283,C1283)=1),MAX($A$1:A1282)+1,"")</f>
        <v/>
      </c>
      <c r="B1283" s="66" t="s">
        <v>68</v>
      </c>
      <c r="C1283" s="66" t="s">
        <v>731</v>
      </c>
      <c r="D1283" s="66" t="s">
        <v>366</v>
      </c>
      <c r="E1283" s="66">
        <v>5</v>
      </c>
      <c r="F1283" s="66" t="s">
        <v>718</v>
      </c>
      <c r="G1283" s="66" t="s">
        <v>757</v>
      </c>
      <c r="H1283" s="68" t="s">
        <v>58</v>
      </c>
      <c r="I1283" s="68" t="s">
        <v>358</v>
      </c>
      <c r="J1283" s="66" t="s">
        <v>58</v>
      </c>
      <c r="K1283" s="69">
        <v>23540</v>
      </c>
    </row>
    <row r="1284" spans="1:11" ht="13.2" customHeight="1" x14ac:dyDescent="0.2">
      <c r="A1284" s="65" t="str">
        <f>IF(AND(F1284='Funding Chart'!$B$12,COUNTIF($C$1:C1284,C1284)=1),MAX($A$1:A1283)+1,"")</f>
        <v/>
      </c>
      <c r="B1284" s="66" t="s">
        <v>68</v>
      </c>
      <c r="C1284" s="66" t="s">
        <v>69</v>
      </c>
      <c r="D1284" s="66" t="s">
        <v>366</v>
      </c>
      <c r="E1284" s="66">
        <v>5</v>
      </c>
      <c r="F1284" s="66" t="s">
        <v>718</v>
      </c>
      <c r="G1284" s="66" t="s">
        <v>757</v>
      </c>
      <c r="H1284" s="68" t="s">
        <v>360</v>
      </c>
      <c r="I1284" s="68" t="s">
        <v>362</v>
      </c>
      <c r="J1284" s="66" t="s">
        <v>360</v>
      </c>
      <c r="K1284" s="69">
        <v>628843</v>
      </c>
    </row>
    <row r="1285" spans="1:11" ht="13.2" customHeight="1" x14ac:dyDescent="0.2">
      <c r="A1285" s="65" t="str">
        <f>IF(AND(F1285='Funding Chart'!$B$12,COUNTIF($C$1:C1285,C1285)=1),MAX($A$1:A1284)+1,"")</f>
        <v/>
      </c>
      <c r="B1285" s="66" t="s">
        <v>68</v>
      </c>
      <c r="C1285" s="66" t="s">
        <v>735</v>
      </c>
      <c r="D1285" s="66" t="s">
        <v>366</v>
      </c>
      <c r="E1285" s="66">
        <v>5</v>
      </c>
      <c r="F1285" s="66" t="s">
        <v>718</v>
      </c>
      <c r="G1285" s="66" t="s">
        <v>757</v>
      </c>
      <c r="H1285" s="68" t="s">
        <v>360</v>
      </c>
      <c r="I1285" s="68" t="s">
        <v>362</v>
      </c>
      <c r="J1285" s="66" t="s">
        <v>360</v>
      </c>
      <c r="K1285" s="69">
        <v>5910</v>
      </c>
    </row>
    <row r="1286" spans="1:11" ht="13.2" customHeight="1" x14ac:dyDescent="0.2">
      <c r="A1286" s="65" t="str">
        <f>IF(AND(F1286='Funding Chart'!$B$12,COUNTIF($C$1:C1286,C1286)=1),MAX($A$1:A1285)+1,"")</f>
        <v/>
      </c>
      <c r="B1286" s="66" t="s">
        <v>68</v>
      </c>
      <c r="C1286" s="66" t="s">
        <v>735</v>
      </c>
      <c r="D1286" s="66" t="s">
        <v>366</v>
      </c>
      <c r="E1286" s="66">
        <v>5</v>
      </c>
      <c r="F1286" s="66" t="s">
        <v>718</v>
      </c>
      <c r="G1286" s="66" t="s">
        <v>757</v>
      </c>
      <c r="H1286" s="68" t="s">
        <v>58</v>
      </c>
      <c r="I1286" s="68" t="s">
        <v>358</v>
      </c>
      <c r="J1286" s="66" t="s">
        <v>58</v>
      </c>
      <c r="K1286" s="69">
        <v>16032</v>
      </c>
    </row>
    <row r="1287" spans="1:11" ht="13.2" customHeight="1" x14ac:dyDescent="0.2">
      <c r="A1287" s="65" t="str">
        <f>IF(AND(F1287='Funding Chart'!$B$12,COUNTIF($C$1:C1287,C1287)=1),MAX($A$1:A1286)+1,"")</f>
        <v/>
      </c>
      <c r="B1287" s="66" t="s">
        <v>68</v>
      </c>
      <c r="C1287" s="66" t="s">
        <v>736</v>
      </c>
      <c r="D1287" s="66" t="s">
        <v>366</v>
      </c>
      <c r="E1287" s="66">
        <v>5</v>
      </c>
      <c r="F1287" s="66" t="s">
        <v>718</v>
      </c>
      <c r="G1287" s="66" t="s">
        <v>757</v>
      </c>
      <c r="H1287" s="68" t="s">
        <v>360</v>
      </c>
      <c r="I1287" s="68" t="s">
        <v>362</v>
      </c>
      <c r="J1287" s="66" t="s">
        <v>360</v>
      </c>
      <c r="K1287" s="69">
        <v>57201</v>
      </c>
    </row>
    <row r="1288" spans="1:11" ht="13.2" customHeight="1" x14ac:dyDescent="0.2">
      <c r="A1288" s="65" t="str">
        <f>IF(AND(F1288='Funding Chart'!$B$12,COUNTIF($C$1:C1288,C1288)=1),MAX($A$1:A1287)+1,"")</f>
        <v/>
      </c>
      <c r="B1288" s="66" t="s">
        <v>68</v>
      </c>
      <c r="C1288" s="66" t="s">
        <v>736</v>
      </c>
      <c r="D1288" s="66" t="s">
        <v>366</v>
      </c>
      <c r="E1288" s="66">
        <v>5</v>
      </c>
      <c r="F1288" s="66" t="s">
        <v>718</v>
      </c>
      <c r="G1288" s="66" t="s">
        <v>757</v>
      </c>
      <c r="H1288" s="68" t="s">
        <v>58</v>
      </c>
      <c r="I1288" s="68" t="s">
        <v>358</v>
      </c>
      <c r="J1288" s="66" t="s">
        <v>58</v>
      </c>
      <c r="K1288" s="69">
        <v>19486</v>
      </c>
    </row>
    <row r="1289" spans="1:11" ht="13.2" customHeight="1" x14ac:dyDescent="0.2">
      <c r="A1289" s="65" t="str">
        <f>IF(AND(F1289='Funding Chart'!$B$12,COUNTIF($C$1:C1289,C1289)=1),MAX($A$1:A1288)+1,"")</f>
        <v/>
      </c>
      <c r="B1289" s="66" t="s">
        <v>68</v>
      </c>
      <c r="C1289" s="66" t="s">
        <v>737</v>
      </c>
      <c r="D1289" s="66" t="s">
        <v>366</v>
      </c>
      <c r="E1289" s="66">
        <v>5</v>
      </c>
      <c r="F1289" s="66" t="s">
        <v>718</v>
      </c>
      <c r="G1289" s="66" t="s">
        <v>757</v>
      </c>
      <c r="H1289" s="68" t="s">
        <v>360</v>
      </c>
      <c r="I1289" s="68" t="s">
        <v>362</v>
      </c>
      <c r="J1289" s="66" t="s">
        <v>360</v>
      </c>
      <c r="K1289" s="69">
        <v>18094</v>
      </c>
    </row>
    <row r="1290" spans="1:11" ht="13.2" customHeight="1" x14ac:dyDescent="0.2">
      <c r="A1290" s="65" t="str">
        <f>IF(AND(F1290='Funding Chart'!$B$12,COUNTIF($C$1:C1290,C1290)=1),MAX($A$1:A1289)+1,"")</f>
        <v/>
      </c>
      <c r="B1290" s="66" t="s">
        <v>68</v>
      </c>
      <c r="C1290" s="66" t="s">
        <v>737</v>
      </c>
      <c r="D1290" s="66" t="s">
        <v>366</v>
      </c>
      <c r="E1290" s="66">
        <v>5</v>
      </c>
      <c r="F1290" s="66" t="s">
        <v>718</v>
      </c>
      <c r="G1290" s="66" t="s">
        <v>757</v>
      </c>
      <c r="H1290" s="68" t="s">
        <v>58</v>
      </c>
      <c r="I1290" s="68" t="s">
        <v>358</v>
      </c>
      <c r="J1290" s="66" t="s">
        <v>58</v>
      </c>
      <c r="K1290" s="69">
        <v>19508</v>
      </c>
    </row>
    <row r="1291" spans="1:11" ht="13.2" customHeight="1" x14ac:dyDescent="0.2">
      <c r="A1291" s="65" t="str">
        <f>IF(AND(F1291='Funding Chart'!$B$12,COUNTIF($C$1:C1291,C1291)=1),MAX($A$1:A1290)+1,"")</f>
        <v/>
      </c>
      <c r="B1291" s="66" t="s">
        <v>66</v>
      </c>
      <c r="C1291" s="66" t="s">
        <v>741</v>
      </c>
      <c r="D1291" s="66" t="s">
        <v>366</v>
      </c>
      <c r="E1291" s="66">
        <v>5</v>
      </c>
      <c r="F1291" s="66" t="s">
        <v>718</v>
      </c>
      <c r="G1291" s="66" t="s">
        <v>757</v>
      </c>
      <c r="H1291" s="68" t="s">
        <v>58</v>
      </c>
      <c r="I1291" s="68" t="s">
        <v>358</v>
      </c>
      <c r="J1291" s="66" t="s">
        <v>58</v>
      </c>
      <c r="K1291" s="69">
        <v>278</v>
      </c>
    </row>
    <row r="1292" spans="1:11" ht="13.2" customHeight="1" x14ac:dyDescent="0.2">
      <c r="A1292" s="65" t="str">
        <f>IF(AND(F1292='Funding Chart'!$B$12,COUNTIF($C$1:C1292,C1292)=1),MAX($A$1:A1291)+1,"")</f>
        <v/>
      </c>
      <c r="B1292" s="66" t="s">
        <v>65</v>
      </c>
      <c r="C1292" s="66" t="s">
        <v>742</v>
      </c>
      <c r="D1292" s="66" t="s">
        <v>366</v>
      </c>
      <c r="E1292" s="66">
        <v>5</v>
      </c>
      <c r="F1292" s="66" t="s">
        <v>718</v>
      </c>
      <c r="G1292" s="66" t="s">
        <v>757</v>
      </c>
      <c r="H1292" s="68" t="s">
        <v>58</v>
      </c>
      <c r="I1292" s="68" t="s">
        <v>358</v>
      </c>
      <c r="J1292" s="66" t="s">
        <v>58</v>
      </c>
      <c r="K1292" s="69">
        <v>76779</v>
      </c>
    </row>
    <row r="1293" spans="1:11" ht="13.2" customHeight="1" x14ac:dyDescent="0.2">
      <c r="A1293" s="65" t="str">
        <f>IF(AND(F1293='Funding Chart'!$B$12,COUNTIF($C$1:C1293,C1293)=1),MAX($A$1:A1292)+1,"")</f>
        <v/>
      </c>
      <c r="B1293" s="66" t="s">
        <v>65</v>
      </c>
      <c r="C1293" s="66" t="s">
        <v>742</v>
      </c>
      <c r="D1293" s="66" t="s">
        <v>366</v>
      </c>
      <c r="E1293" s="66">
        <v>5</v>
      </c>
      <c r="F1293" s="66" t="s">
        <v>718</v>
      </c>
      <c r="G1293" s="66" t="s">
        <v>757</v>
      </c>
      <c r="H1293" s="68" t="s">
        <v>360</v>
      </c>
      <c r="I1293" s="68" t="s">
        <v>362</v>
      </c>
      <c r="J1293" s="66" t="s">
        <v>360</v>
      </c>
      <c r="K1293" s="69">
        <v>24442</v>
      </c>
    </row>
    <row r="1294" spans="1:11" ht="13.2" customHeight="1" x14ac:dyDescent="0.2">
      <c r="A1294" s="65" t="str">
        <f>IF(AND(F1294='Funding Chart'!$B$12,COUNTIF($C$1:C1294,C1294)=1),MAX($A$1:A1293)+1,"")</f>
        <v/>
      </c>
      <c r="B1294" s="66" t="s">
        <v>64</v>
      </c>
      <c r="C1294" s="66" t="s">
        <v>744</v>
      </c>
      <c r="D1294" s="66" t="s">
        <v>366</v>
      </c>
      <c r="E1294" s="66">
        <v>5</v>
      </c>
      <c r="F1294" s="66" t="s">
        <v>718</v>
      </c>
      <c r="G1294" s="66" t="s">
        <v>757</v>
      </c>
      <c r="H1294" s="68" t="s">
        <v>58</v>
      </c>
      <c r="I1294" s="68" t="s">
        <v>358</v>
      </c>
      <c r="J1294" s="66" t="s">
        <v>58</v>
      </c>
      <c r="K1294" s="69">
        <v>616</v>
      </c>
    </row>
    <row r="1295" spans="1:11" ht="13.2" customHeight="1" x14ac:dyDescent="0.2">
      <c r="A1295" s="65" t="str">
        <f>IF(AND(F1295='Funding Chart'!$B$12,COUNTIF($C$1:C1295,C1295)=1),MAX($A$1:A1294)+1,"")</f>
        <v/>
      </c>
      <c r="B1295" s="66" t="s">
        <v>64</v>
      </c>
      <c r="C1295" s="66" t="s">
        <v>746</v>
      </c>
      <c r="D1295" s="66" t="s">
        <v>366</v>
      </c>
      <c r="E1295" s="66">
        <v>5</v>
      </c>
      <c r="F1295" s="66" t="s">
        <v>718</v>
      </c>
      <c r="G1295" s="66" t="s">
        <v>757</v>
      </c>
      <c r="H1295" s="68" t="s">
        <v>360</v>
      </c>
      <c r="I1295" s="68" t="s">
        <v>362</v>
      </c>
      <c r="J1295" s="66" t="s">
        <v>360</v>
      </c>
      <c r="K1295" s="69">
        <v>55085</v>
      </c>
    </row>
    <row r="1296" spans="1:11" ht="13.2" customHeight="1" x14ac:dyDescent="0.2">
      <c r="A1296" s="65" t="str">
        <f>IF(AND(F1296='Funding Chart'!$B$12,COUNTIF($C$1:C1296,C1296)=1),MAX($A$1:A1295)+1,"")</f>
        <v/>
      </c>
      <c r="B1296" s="66" t="s">
        <v>64</v>
      </c>
      <c r="C1296" s="66" t="s">
        <v>746</v>
      </c>
      <c r="D1296" s="66" t="s">
        <v>366</v>
      </c>
      <c r="E1296" s="66">
        <v>5</v>
      </c>
      <c r="F1296" s="66" t="s">
        <v>718</v>
      </c>
      <c r="G1296" s="66" t="s">
        <v>757</v>
      </c>
      <c r="H1296" s="68" t="s">
        <v>58</v>
      </c>
      <c r="I1296" s="68" t="s">
        <v>358</v>
      </c>
      <c r="J1296" s="66" t="s">
        <v>58</v>
      </c>
      <c r="K1296" s="69">
        <v>77190</v>
      </c>
    </row>
    <row r="1297" spans="1:11" ht="13.2" customHeight="1" x14ac:dyDescent="0.2">
      <c r="A1297" s="65" t="str">
        <f>IF(AND(F1297='Funding Chart'!$B$12,COUNTIF($C$1:C1297,C1297)=1),MAX($A$1:A1296)+1,"")</f>
        <v/>
      </c>
      <c r="B1297" s="66" t="s">
        <v>61</v>
      </c>
      <c r="C1297" s="66" t="s">
        <v>749</v>
      </c>
      <c r="D1297" s="66" t="s">
        <v>366</v>
      </c>
      <c r="E1297" s="66">
        <v>5</v>
      </c>
      <c r="F1297" s="66" t="s">
        <v>720</v>
      </c>
      <c r="G1297" s="66" t="s">
        <v>710</v>
      </c>
      <c r="H1297" s="68" t="s">
        <v>359</v>
      </c>
      <c r="I1297" s="68" t="s">
        <v>362</v>
      </c>
      <c r="J1297" s="66" t="s">
        <v>359</v>
      </c>
      <c r="K1297" s="69">
        <v>474698</v>
      </c>
    </row>
    <row r="1298" spans="1:11" ht="13.2" customHeight="1" x14ac:dyDescent="0.2">
      <c r="A1298" s="65" t="str">
        <f>IF(AND(F1298='Funding Chart'!$B$12,COUNTIF($C$1:C1298,C1298)=1),MAX($A$1:A1297)+1,"")</f>
        <v/>
      </c>
      <c r="B1298" s="66" t="s">
        <v>61</v>
      </c>
      <c r="C1298" s="66" t="s">
        <v>751</v>
      </c>
      <c r="D1298" s="66" t="s">
        <v>366</v>
      </c>
      <c r="E1298" s="66">
        <v>5</v>
      </c>
      <c r="F1298" s="66" t="s">
        <v>720</v>
      </c>
      <c r="G1298" s="66" t="s">
        <v>710</v>
      </c>
      <c r="H1298" s="68" t="s">
        <v>360</v>
      </c>
      <c r="I1298" s="68" t="s">
        <v>362</v>
      </c>
      <c r="J1298" s="66" t="s">
        <v>360</v>
      </c>
      <c r="K1298" s="69">
        <v>14008</v>
      </c>
    </row>
    <row r="1299" spans="1:11" ht="13.2" customHeight="1" x14ac:dyDescent="0.2">
      <c r="A1299" s="65" t="str">
        <f>IF(AND(F1299='Funding Chart'!$B$12,COUNTIF($C$1:C1299,C1299)=1),MAX($A$1:A1298)+1,"")</f>
        <v/>
      </c>
      <c r="B1299" s="66" t="s">
        <v>61</v>
      </c>
      <c r="C1299" s="66" t="s">
        <v>751</v>
      </c>
      <c r="D1299" s="66" t="s">
        <v>366</v>
      </c>
      <c r="E1299" s="66">
        <v>5</v>
      </c>
      <c r="F1299" s="66" t="s">
        <v>720</v>
      </c>
      <c r="G1299" s="66" t="s">
        <v>710</v>
      </c>
      <c r="H1299" s="68" t="s">
        <v>58</v>
      </c>
      <c r="I1299" s="68" t="s">
        <v>358</v>
      </c>
      <c r="J1299" s="66" t="s">
        <v>58</v>
      </c>
      <c r="K1299" s="69">
        <v>13056</v>
      </c>
    </row>
    <row r="1300" spans="1:11" ht="13.2" customHeight="1" x14ac:dyDescent="0.2">
      <c r="A1300" s="65" t="str">
        <f>IF(AND(F1300='Funding Chart'!$B$12,COUNTIF($C$1:C1300,C1300)=1),MAX($A$1:A1299)+1,"")</f>
        <v/>
      </c>
      <c r="B1300" s="66" t="s">
        <v>334</v>
      </c>
      <c r="C1300" s="66" t="s">
        <v>332</v>
      </c>
      <c r="D1300" s="66" t="s">
        <v>367</v>
      </c>
      <c r="E1300" s="66">
        <v>6</v>
      </c>
      <c r="F1300" s="66" t="s">
        <v>333</v>
      </c>
      <c r="G1300" s="66" t="s">
        <v>671</v>
      </c>
      <c r="H1300" s="68" t="s">
        <v>359</v>
      </c>
      <c r="I1300" s="68" t="s">
        <v>362</v>
      </c>
      <c r="J1300" s="66" t="s">
        <v>359</v>
      </c>
      <c r="K1300" s="69">
        <v>9941</v>
      </c>
    </row>
    <row r="1301" spans="1:11" ht="13.2" customHeight="1" x14ac:dyDescent="0.2">
      <c r="A1301" s="65" t="str">
        <f>IF(AND(F1301='Funding Chart'!$B$12,COUNTIF($C$1:C1301,C1301)=1),MAX($A$1:A1300)+1,"")</f>
        <v/>
      </c>
      <c r="B1301" s="66" t="s">
        <v>330</v>
      </c>
      <c r="C1301" s="66" t="s">
        <v>329</v>
      </c>
      <c r="D1301" s="66" t="s">
        <v>367</v>
      </c>
      <c r="E1301" s="66">
        <v>6</v>
      </c>
      <c r="F1301" s="66" t="s">
        <v>327</v>
      </c>
      <c r="G1301" s="66" t="s">
        <v>701</v>
      </c>
      <c r="H1301" s="68" t="s">
        <v>359</v>
      </c>
      <c r="I1301" s="68" t="s">
        <v>362</v>
      </c>
      <c r="J1301" s="66" t="s">
        <v>359</v>
      </c>
      <c r="K1301" s="69">
        <v>32908</v>
      </c>
    </row>
    <row r="1302" spans="1:11" ht="13.2" customHeight="1" x14ac:dyDescent="0.2">
      <c r="A1302" s="65" t="str">
        <f>IF(AND(F1302='Funding Chart'!$B$12,COUNTIF($C$1:C1302,C1302)=1),MAX($A$1:A1301)+1,"")</f>
        <v/>
      </c>
      <c r="B1302" s="66" t="s">
        <v>68</v>
      </c>
      <c r="C1302" s="66" t="s">
        <v>317</v>
      </c>
      <c r="D1302" s="66" t="s">
        <v>367</v>
      </c>
      <c r="E1302" s="66">
        <v>6</v>
      </c>
      <c r="F1302" s="66" t="s">
        <v>315</v>
      </c>
      <c r="G1302" s="66" t="s">
        <v>672</v>
      </c>
      <c r="H1302" s="68" t="s">
        <v>359</v>
      </c>
      <c r="I1302" s="68" t="s">
        <v>362</v>
      </c>
      <c r="J1302" s="66" t="s">
        <v>359</v>
      </c>
      <c r="K1302" s="69">
        <v>33818</v>
      </c>
    </row>
    <row r="1303" spans="1:11" ht="13.2" customHeight="1" x14ac:dyDescent="0.2">
      <c r="A1303" s="65" t="str">
        <f>IF(AND(F1303='Funding Chart'!$B$12,COUNTIF($C$1:C1303,C1303)=1),MAX($A$1:A1302)+1,"")</f>
        <v/>
      </c>
      <c r="B1303" s="66" t="s">
        <v>304</v>
      </c>
      <c r="C1303" s="66" t="s">
        <v>308</v>
      </c>
      <c r="D1303" s="66" t="s">
        <v>367</v>
      </c>
      <c r="E1303" s="66">
        <v>6</v>
      </c>
      <c r="F1303" s="66" t="s">
        <v>304</v>
      </c>
      <c r="G1303" s="66" t="s">
        <v>675</v>
      </c>
      <c r="H1303" s="68" t="s">
        <v>359</v>
      </c>
      <c r="I1303" s="68" t="s">
        <v>362</v>
      </c>
      <c r="J1303" s="66" t="s">
        <v>359</v>
      </c>
      <c r="K1303" s="69">
        <v>63224</v>
      </c>
    </row>
    <row r="1304" spans="1:11" ht="13.2" customHeight="1" x14ac:dyDescent="0.2">
      <c r="A1304" s="65" t="str">
        <f>IF(AND(F1304='Funding Chart'!$B$12,COUNTIF($C$1:C1304,C1304)=1),MAX($A$1:A1303)+1,"")</f>
        <v/>
      </c>
      <c r="B1304" s="66" t="s">
        <v>68</v>
      </c>
      <c r="C1304" s="66" t="s">
        <v>285</v>
      </c>
      <c r="D1304" s="66" t="s">
        <v>367</v>
      </c>
      <c r="E1304" s="66">
        <v>6</v>
      </c>
      <c r="F1304" s="66" t="s">
        <v>284</v>
      </c>
      <c r="G1304" s="66" t="s">
        <v>678</v>
      </c>
      <c r="H1304" s="68" t="s">
        <v>359</v>
      </c>
      <c r="I1304" s="68" t="s">
        <v>362</v>
      </c>
      <c r="J1304" s="66" t="s">
        <v>359</v>
      </c>
      <c r="K1304" s="69">
        <v>7153</v>
      </c>
    </row>
    <row r="1305" spans="1:11" ht="13.2" customHeight="1" x14ac:dyDescent="0.2">
      <c r="A1305" s="65" t="str">
        <f>IF(AND(F1305='Funding Chart'!$B$12,COUNTIF($C$1:C1305,C1305)=1),MAX($A$1:A1304)+1,"")</f>
        <v/>
      </c>
      <c r="B1305" s="66" t="s">
        <v>68</v>
      </c>
      <c r="C1305" s="66" t="s">
        <v>229</v>
      </c>
      <c r="D1305" s="66" t="s">
        <v>367</v>
      </c>
      <c r="E1305" s="66">
        <v>6</v>
      </c>
      <c r="F1305" s="66" t="s">
        <v>226</v>
      </c>
      <c r="G1305" s="66" t="s">
        <v>689</v>
      </c>
      <c r="H1305" s="68" t="s">
        <v>359</v>
      </c>
      <c r="I1305" s="68" t="s">
        <v>362</v>
      </c>
      <c r="J1305" s="66" t="s">
        <v>359</v>
      </c>
      <c r="K1305" s="69">
        <v>20604</v>
      </c>
    </row>
    <row r="1306" spans="1:11" ht="13.2" customHeight="1" x14ac:dyDescent="0.2">
      <c r="A1306" s="65" t="str">
        <f>IF(AND(F1306='Funding Chart'!$B$12,COUNTIF($C$1:C1306,C1306)=1),MAX($A$1:A1305)+1,"")</f>
        <v/>
      </c>
      <c r="B1306" s="66" t="s">
        <v>198</v>
      </c>
      <c r="C1306" s="66" t="s">
        <v>199</v>
      </c>
      <c r="D1306" s="66" t="s">
        <v>367</v>
      </c>
      <c r="E1306" s="66">
        <v>6</v>
      </c>
      <c r="F1306" s="66" t="s">
        <v>192</v>
      </c>
      <c r="G1306" s="66" t="s">
        <v>196</v>
      </c>
      <c r="H1306" s="68" t="s">
        <v>58</v>
      </c>
      <c r="I1306" s="68" t="s">
        <v>358</v>
      </c>
      <c r="J1306" s="66" t="s">
        <v>58</v>
      </c>
      <c r="K1306" s="69">
        <v>32351</v>
      </c>
    </row>
    <row r="1307" spans="1:11" ht="13.2" customHeight="1" x14ac:dyDescent="0.2">
      <c r="A1307" s="65" t="str">
        <f>IF(AND(F1307='Funding Chart'!$B$12,COUNTIF($C$1:C1307,C1307)=1),MAX($A$1:A1306)+1,"")</f>
        <v/>
      </c>
      <c r="B1307" s="66" t="s">
        <v>175</v>
      </c>
      <c r="C1307" s="66" t="s">
        <v>177</v>
      </c>
      <c r="D1307" s="66" t="s">
        <v>367</v>
      </c>
      <c r="E1307" s="66">
        <v>6</v>
      </c>
      <c r="F1307" s="66" t="s">
        <v>175</v>
      </c>
      <c r="G1307" s="66" t="s">
        <v>698</v>
      </c>
      <c r="H1307" s="68" t="s">
        <v>359</v>
      </c>
      <c r="I1307" s="68" t="s">
        <v>362</v>
      </c>
      <c r="J1307" s="66" t="s">
        <v>359</v>
      </c>
      <c r="K1307" s="69">
        <v>41798</v>
      </c>
    </row>
    <row r="1308" spans="1:11" ht="13.2" customHeight="1" x14ac:dyDescent="0.2">
      <c r="A1308" s="65" t="str">
        <f>IF(AND(F1308='Funding Chart'!$B$12,COUNTIF($C$1:C1308,C1308)=1),MAX($A$1:A1307)+1,"")</f>
        <v/>
      </c>
      <c r="B1308" s="66" t="s">
        <v>175</v>
      </c>
      <c r="C1308" s="66" t="s">
        <v>184</v>
      </c>
      <c r="D1308" s="66" t="s">
        <v>367</v>
      </c>
      <c r="E1308" s="66">
        <v>6</v>
      </c>
      <c r="F1308" s="66" t="s">
        <v>175</v>
      </c>
      <c r="G1308" s="66" t="s">
        <v>698</v>
      </c>
      <c r="H1308" s="68" t="s">
        <v>359</v>
      </c>
      <c r="I1308" s="68" t="s">
        <v>362</v>
      </c>
      <c r="J1308" s="66" t="s">
        <v>359</v>
      </c>
      <c r="K1308" s="69">
        <v>6187</v>
      </c>
    </row>
    <row r="1309" spans="1:11" ht="13.2" customHeight="1" x14ac:dyDescent="0.2">
      <c r="A1309" s="65" t="str">
        <f>IF(AND(F1309='Funding Chart'!$B$12,COUNTIF($C$1:C1309,C1309)=1),MAX($A$1:A1308)+1,"")</f>
        <v/>
      </c>
      <c r="B1309" s="66" t="s">
        <v>175</v>
      </c>
      <c r="C1309" s="66" t="s">
        <v>183</v>
      </c>
      <c r="D1309" s="66" t="s">
        <v>367</v>
      </c>
      <c r="E1309" s="66">
        <v>6</v>
      </c>
      <c r="F1309" s="66" t="s">
        <v>175</v>
      </c>
      <c r="G1309" s="66" t="s">
        <v>698</v>
      </c>
      <c r="H1309" s="68" t="s">
        <v>359</v>
      </c>
      <c r="I1309" s="68" t="s">
        <v>362</v>
      </c>
      <c r="J1309" s="66" t="s">
        <v>359</v>
      </c>
      <c r="K1309" s="69">
        <v>48252</v>
      </c>
    </row>
    <row r="1310" spans="1:11" ht="13.2" customHeight="1" x14ac:dyDescent="0.2">
      <c r="A1310" s="65" t="str">
        <f>IF(AND(F1310='Funding Chart'!$B$12,COUNTIF($C$1:C1310,C1310)=1),MAX($A$1:A1309)+1,"")</f>
        <v/>
      </c>
      <c r="B1310" s="66" t="s">
        <v>175</v>
      </c>
      <c r="C1310" s="66" t="s">
        <v>182</v>
      </c>
      <c r="D1310" s="66" t="s">
        <v>367</v>
      </c>
      <c r="E1310" s="66">
        <v>6</v>
      </c>
      <c r="F1310" s="66" t="s">
        <v>175</v>
      </c>
      <c r="G1310" s="66" t="s">
        <v>698</v>
      </c>
      <c r="H1310" s="68" t="s">
        <v>359</v>
      </c>
      <c r="I1310" s="68" t="s">
        <v>362</v>
      </c>
      <c r="J1310" s="66" t="s">
        <v>359</v>
      </c>
      <c r="K1310" s="69">
        <v>22159</v>
      </c>
    </row>
    <row r="1311" spans="1:11" ht="13.2" customHeight="1" x14ac:dyDescent="0.2">
      <c r="A1311" s="65" t="str">
        <f>IF(AND(F1311='Funding Chart'!$B$12,COUNTIF($C$1:C1311,C1311)=1),MAX($A$1:A1310)+1,"")</f>
        <v/>
      </c>
      <c r="B1311" s="66" t="s">
        <v>175</v>
      </c>
      <c r="C1311" s="66" t="s">
        <v>181</v>
      </c>
      <c r="D1311" s="66" t="s">
        <v>367</v>
      </c>
      <c r="E1311" s="66">
        <v>6</v>
      </c>
      <c r="F1311" s="66" t="s">
        <v>175</v>
      </c>
      <c r="G1311" s="66" t="s">
        <v>698</v>
      </c>
      <c r="H1311" s="68" t="s">
        <v>359</v>
      </c>
      <c r="I1311" s="68" t="s">
        <v>362</v>
      </c>
      <c r="J1311" s="66" t="s">
        <v>359</v>
      </c>
      <c r="K1311" s="69">
        <v>8851</v>
      </c>
    </row>
    <row r="1312" spans="1:11" ht="13.2" customHeight="1" x14ac:dyDescent="0.2">
      <c r="A1312" s="65" t="str">
        <f>IF(AND(F1312='Funding Chart'!$B$12,COUNTIF($C$1:C1312,C1312)=1),MAX($A$1:A1311)+1,"")</f>
        <v/>
      </c>
      <c r="B1312" s="66" t="s">
        <v>175</v>
      </c>
      <c r="C1312" s="66" t="s">
        <v>180</v>
      </c>
      <c r="D1312" s="66" t="s">
        <v>367</v>
      </c>
      <c r="E1312" s="66">
        <v>6</v>
      </c>
      <c r="F1312" s="66" t="s">
        <v>175</v>
      </c>
      <c r="G1312" s="66" t="s">
        <v>698</v>
      </c>
      <c r="H1312" s="68" t="s">
        <v>359</v>
      </c>
      <c r="I1312" s="68" t="s">
        <v>362</v>
      </c>
      <c r="J1312" s="66" t="s">
        <v>359</v>
      </c>
      <c r="K1312" s="69">
        <v>42848</v>
      </c>
    </row>
    <row r="1313" spans="1:11" ht="13.2" customHeight="1" x14ac:dyDescent="0.2">
      <c r="A1313" s="65" t="str">
        <f>IF(AND(F1313='Funding Chart'!$B$12,COUNTIF($C$1:C1313,C1313)=1),MAX($A$1:A1312)+1,"")</f>
        <v/>
      </c>
      <c r="B1313" s="66" t="s">
        <v>175</v>
      </c>
      <c r="C1313" s="66" t="s">
        <v>178</v>
      </c>
      <c r="D1313" s="66" t="s">
        <v>367</v>
      </c>
      <c r="E1313" s="66">
        <v>6</v>
      </c>
      <c r="F1313" s="66" t="s">
        <v>175</v>
      </c>
      <c r="G1313" s="66" t="s">
        <v>698</v>
      </c>
      <c r="H1313" s="68" t="s">
        <v>359</v>
      </c>
      <c r="I1313" s="68" t="s">
        <v>362</v>
      </c>
      <c r="J1313" s="66" t="s">
        <v>359</v>
      </c>
      <c r="K1313" s="69">
        <v>46443</v>
      </c>
    </row>
    <row r="1314" spans="1:11" ht="13.2" customHeight="1" x14ac:dyDescent="0.2">
      <c r="A1314" s="65" t="str">
        <f>IF(AND(F1314='Funding Chart'!$B$12,COUNTIF($C$1:C1314,C1314)=1),MAX($A$1:A1313)+1,"")</f>
        <v/>
      </c>
      <c r="B1314" s="66" t="s">
        <v>120</v>
      </c>
      <c r="C1314" s="66" t="s">
        <v>125</v>
      </c>
      <c r="D1314" s="66" t="s">
        <v>367</v>
      </c>
      <c r="E1314" s="66">
        <v>6</v>
      </c>
      <c r="F1314" s="66" t="s">
        <v>120</v>
      </c>
      <c r="G1314" s="66" t="s">
        <v>708</v>
      </c>
      <c r="H1314" s="68" t="s">
        <v>359</v>
      </c>
      <c r="I1314" s="68" t="s">
        <v>362</v>
      </c>
      <c r="J1314" s="66" t="s">
        <v>359</v>
      </c>
      <c r="K1314" s="69">
        <v>27131</v>
      </c>
    </row>
    <row r="1315" spans="1:11" ht="13.2" customHeight="1" x14ac:dyDescent="0.2">
      <c r="A1315" s="65" t="str">
        <f>IF(AND(F1315='Funding Chart'!$B$12,COUNTIF($C$1:C1315,C1315)=1),MAX($A$1:A1314)+1,"")</f>
        <v/>
      </c>
      <c r="B1315" s="66" t="s">
        <v>120</v>
      </c>
      <c r="C1315" s="66" t="s">
        <v>123</v>
      </c>
      <c r="D1315" s="66" t="s">
        <v>367</v>
      </c>
      <c r="E1315" s="66">
        <v>6</v>
      </c>
      <c r="F1315" s="66" t="s">
        <v>120</v>
      </c>
      <c r="G1315" s="66" t="s">
        <v>708</v>
      </c>
      <c r="H1315" s="68" t="s">
        <v>359</v>
      </c>
      <c r="I1315" s="68" t="s">
        <v>362</v>
      </c>
      <c r="J1315" s="66" t="s">
        <v>359</v>
      </c>
      <c r="K1315" s="69">
        <v>9292</v>
      </c>
    </row>
    <row r="1316" spans="1:11" ht="13.2" customHeight="1" x14ac:dyDescent="0.2">
      <c r="A1316" s="65" t="str">
        <f>IF(AND(F1316='Funding Chart'!$B$12,COUNTIF($C$1:C1316,C1316)=1),MAX($A$1:A1315)+1,"")</f>
        <v/>
      </c>
      <c r="B1316" s="66" t="s">
        <v>91</v>
      </c>
      <c r="C1316" s="66" t="s">
        <v>94</v>
      </c>
      <c r="D1316" s="66" t="s">
        <v>367</v>
      </c>
      <c r="E1316" s="66">
        <v>6</v>
      </c>
      <c r="F1316" s="66" t="s">
        <v>87</v>
      </c>
      <c r="G1316" s="66" t="s">
        <v>90</v>
      </c>
      <c r="H1316" s="68" t="s">
        <v>359</v>
      </c>
      <c r="I1316" s="68" t="s">
        <v>362</v>
      </c>
      <c r="J1316" s="66" t="s">
        <v>359</v>
      </c>
      <c r="K1316" s="69">
        <v>285848</v>
      </c>
    </row>
    <row r="1317" spans="1:11" ht="13.2" customHeight="1" x14ac:dyDescent="0.2">
      <c r="A1317" s="65" t="str">
        <f>IF(AND(F1317='Funding Chart'!$B$12,COUNTIF($C$1:C1317,C1317)=1),MAX($A$1:A1316)+1,"")</f>
        <v/>
      </c>
      <c r="B1317" s="66" t="s">
        <v>83</v>
      </c>
      <c r="C1317" s="66" t="s">
        <v>84</v>
      </c>
      <c r="D1317" s="66" t="s">
        <v>367</v>
      </c>
      <c r="E1317" s="66">
        <v>6</v>
      </c>
      <c r="F1317" s="66" t="s">
        <v>77</v>
      </c>
      <c r="G1317" s="66" t="s">
        <v>665</v>
      </c>
      <c r="H1317" s="68" t="s">
        <v>359</v>
      </c>
      <c r="I1317" s="68" t="s">
        <v>362</v>
      </c>
      <c r="J1317" s="66" t="s">
        <v>359</v>
      </c>
      <c r="K1317" s="69">
        <v>206703</v>
      </c>
    </row>
    <row r="1318" spans="1:11" ht="13.2" customHeight="1" x14ac:dyDescent="0.2">
      <c r="A1318" s="65" t="str">
        <f>IF(AND(F1318='Funding Chart'!$B$12,COUNTIF($C$1:C1318,C1318)=1),MAX($A$1:A1317)+1,"")</f>
        <v/>
      </c>
      <c r="B1318" s="66" t="s">
        <v>74</v>
      </c>
      <c r="C1318" s="66" t="s">
        <v>723</v>
      </c>
      <c r="D1318" s="66" t="s">
        <v>367</v>
      </c>
      <c r="E1318" s="66">
        <v>6</v>
      </c>
      <c r="F1318" s="66" t="s">
        <v>718</v>
      </c>
      <c r="G1318" s="66" t="s">
        <v>757</v>
      </c>
      <c r="H1318" s="68" t="s">
        <v>359</v>
      </c>
      <c r="I1318" s="68" t="s">
        <v>362</v>
      </c>
      <c r="J1318" s="66" t="s">
        <v>359</v>
      </c>
      <c r="K1318" s="69">
        <v>73732</v>
      </c>
    </row>
    <row r="1319" spans="1:11" ht="13.2" customHeight="1" x14ac:dyDescent="0.2">
      <c r="A1319" s="65" t="str">
        <f>IF(AND(F1319='Funding Chart'!$B$12,COUNTIF($C$1:C1319,C1319)=1),MAX($A$1:A1318)+1,"")</f>
        <v/>
      </c>
      <c r="B1319" s="66" t="s">
        <v>71</v>
      </c>
      <c r="C1319" s="66" t="s">
        <v>727</v>
      </c>
      <c r="D1319" s="66" t="s">
        <v>367</v>
      </c>
      <c r="E1319" s="66">
        <v>6</v>
      </c>
      <c r="F1319" s="66" t="s">
        <v>718</v>
      </c>
      <c r="G1319" s="66" t="s">
        <v>757</v>
      </c>
      <c r="H1319" s="68" t="s">
        <v>359</v>
      </c>
      <c r="I1319" s="68" t="s">
        <v>362</v>
      </c>
      <c r="J1319" s="66" t="s">
        <v>359</v>
      </c>
      <c r="K1319" s="69">
        <v>339373</v>
      </c>
    </row>
    <row r="1320" spans="1:11" ht="13.2" customHeight="1" x14ac:dyDescent="0.2">
      <c r="A1320" s="65" t="str">
        <f>IF(AND(F1320='Funding Chart'!$B$12,COUNTIF($C$1:C1320,C1320)=1),MAX($A$1:A1319)+1,"")</f>
        <v/>
      </c>
      <c r="B1320" s="66" t="s">
        <v>68</v>
      </c>
      <c r="C1320" s="66" t="s">
        <v>730</v>
      </c>
      <c r="D1320" s="66" t="s">
        <v>367</v>
      </c>
      <c r="E1320" s="66">
        <v>6</v>
      </c>
      <c r="F1320" s="66" t="s">
        <v>718</v>
      </c>
      <c r="G1320" s="66" t="s">
        <v>757</v>
      </c>
      <c r="H1320" s="68" t="s">
        <v>359</v>
      </c>
      <c r="I1320" s="68" t="s">
        <v>362</v>
      </c>
      <c r="J1320" s="66" t="s">
        <v>359</v>
      </c>
      <c r="K1320" s="69">
        <v>38968</v>
      </c>
    </row>
    <row r="1321" spans="1:11" ht="13.2" customHeight="1" x14ac:dyDescent="0.2">
      <c r="A1321" s="65" t="str">
        <f>IF(AND(F1321='Funding Chart'!$B$12,COUNTIF($C$1:C1321,C1321)=1),MAX($A$1:A1320)+1,"")</f>
        <v/>
      </c>
      <c r="B1321" s="66" t="s">
        <v>68</v>
      </c>
      <c r="C1321" s="66" t="s">
        <v>732</v>
      </c>
      <c r="D1321" s="66" t="s">
        <v>367</v>
      </c>
      <c r="E1321" s="66">
        <v>6</v>
      </c>
      <c r="F1321" s="66" t="s">
        <v>718</v>
      </c>
      <c r="G1321" s="66" t="s">
        <v>757</v>
      </c>
      <c r="H1321" s="68" t="s">
        <v>359</v>
      </c>
      <c r="I1321" s="68" t="s">
        <v>362</v>
      </c>
      <c r="J1321" s="66" t="s">
        <v>359</v>
      </c>
      <c r="K1321" s="69">
        <v>136524</v>
      </c>
    </row>
    <row r="1322" spans="1:11" ht="13.2" customHeight="1" x14ac:dyDescent="0.2">
      <c r="A1322" s="65" t="str">
        <f>IF(AND(F1322='Funding Chart'!$B$12,COUNTIF($C$1:C1322,C1322)=1),MAX($A$1:A1321)+1,"")</f>
        <v/>
      </c>
      <c r="B1322" s="66" t="s">
        <v>68</v>
      </c>
      <c r="C1322" s="66" t="s">
        <v>733</v>
      </c>
      <c r="D1322" s="66" t="s">
        <v>367</v>
      </c>
      <c r="E1322" s="66">
        <v>6</v>
      </c>
      <c r="F1322" s="66" t="s">
        <v>718</v>
      </c>
      <c r="G1322" s="66" t="s">
        <v>757</v>
      </c>
      <c r="H1322" s="68" t="s">
        <v>359</v>
      </c>
      <c r="I1322" s="68" t="s">
        <v>362</v>
      </c>
      <c r="J1322" s="66" t="s">
        <v>359</v>
      </c>
      <c r="K1322" s="69">
        <v>244859</v>
      </c>
    </row>
    <row r="1323" spans="1:11" ht="13.2" customHeight="1" x14ac:dyDescent="0.2">
      <c r="A1323" s="65" t="str">
        <f>IF(AND(F1323='Funding Chart'!$B$12,COUNTIF($C$1:C1323,C1323)=1),MAX($A$1:A1322)+1,"")</f>
        <v/>
      </c>
      <c r="B1323" s="66" t="s">
        <v>68</v>
      </c>
      <c r="C1323" s="66" t="s">
        <v>734</v>
      </c>
      <c r="D1323" s="66" t="s">
        <v>367</v>
      </c>
      <c r="E1323" s="66">
        <v>6</v>
      </c>
      <c r="F1323" s="66" t="s">
        <v>718</v>
      </c>
      <c r="G1323" s="66" t="s">
        <v>757</v>
      </c>
      <c r="H1323" s="68" t="s">
        <v>359</v>
      </c>
      <c r="I1323" s="68" t="s">
        <v>362</v>
      </c>
      <c r="J1323" s="66" t="s">
        <v>359</v>
      </c>
      <c r="K1323" s="69">
        <v>195427</v>
      </c>
    </row>
    <row r="1324" spans="1:11" ht="13.2" customHeight="1" x14ac:dyDescent="0.2">
      <c r="A1324" s="65" t="str">
        <f>IF(AND(F1324='Funding Chart'!$B$12,COUNTIF($C$1:C1324,C1324)=1),MAX($A$1:A1323)+1,"")</f>
        <v/>
      </c>
      <c r="B1324" s="66" t="s">
        <v>66</v>
      </c>
      <c r="C1324" s="66" t="s">
        <v>738</v>
      </c>
      <c r="D1324" s="66" t="s">
        <v>367</v>
      </c>
      <c r="E1324" s="66">
        <v>6</v>
      </c>
      <c r="F1324" s="66" t="s">
        <v>718</v>
      </c>
      <c r="G1324" s="66" t="s">
        <v>757</v>
      </c>
      <c r="H1324" s="68" t="s">
        <v>359</v>
      </c>
      <c r="I1324" s="68" t="s">
        <v>362</v>
      </c>
      <c r="J1324" s="66" t="s">
        <v>359</v>
      </c>
      <c r="K1324" s="69">
        <v>47967</v>
      </c>
    </row>
    <row r="1325" spans="1:11" ht="13.2" customHeight="1" x14ac:dyDescent="0.2">
      <c r="A1325" s="65" t="str">
        <f>IF(AND(F1325='Funding Chart'!$B$12,COUNTIF($C$1:C1325,C1325)=1),MAX($A$1:A1324)+1,"")</f>
        <v/>
      </c>
      <c r="B1325" s="66" t="s">
        <v>66</v>
      </c>
      <c r="C1325" s="66" t="s">
        <v>739</v>
      </c>
      <c r="D1325" s="66" t="s">
        <v>367</v>
      </c>
      <c r="E1325" s="66">
        <v>6</v>
      </c>
      <c r="F1325" s="66" t="s">
        <v>718</v>
      </c>
      <c r="G1325" s="66" t="s">
        <v>757</v>
      </c>
      <c r="H1325" s="68" t="s">
        <v>58</v>
      </c>
      <c r="I1325" s="68" t="s">
        <v>358</v>
      </c>
      <c r="J1325" s="66" t="s">
        <v>58</v>
      </c>
      <c r="K1325" s="69">
        <v>6596</v>
      </c>
    </row>
    <row r="1326" spans="1:11" ht="13.2" customHeight="1" x14ac:dyDescent="0.2">
      <c r="A1326" s="65" t="str">
        <f>IF(AND(F1326='Funding Chart'!$B$12,COUNTIF($C$1:C1326,C1326)=1),MAX($A$1:A1325)+1,"")</f>
        <v/>
      </c>
      <c r="B1326" s="66" t="s">
        <v>66</v>
      </c>
      <c r="C1326" s="66" t="s">
        <v>740</v>
      </c>
      <c r="D1326" s="66" t="s">
        <v>367</v>
      </c>
      <c r="E1326" s="66">
        <v>6</v>
      </c>
      <c r="F1326" s="66" t="s">
        <v>718</v>
      </c>
      <c r="G1326" s="66" t="s">
        <v>757</v>
      </c>
      <c r="H1326" s="68" t="s">
        <v>359</v>
      </c>
      <c r="I1326" s="68" t="s">
        <v>362</v>
      </c>
      <c r="J1326" s="66" t="s">
        <v>359</v>
      </c>
      <c r="K1326" s="69">
        <v>495069</v>
      </c>
    </row>
    <row r="1327" spans="1:11" ht="13.2" customHeight="1" x14ac:dyDescent="0.2">
      <c r="A1327" s="65" t="str">
        <f>IF(AND(F1327='Funding Chart'!$B$12,COUNTIF($C$1:C1327,C1327)=1),MAX($A$1:A1326)+1,"")</f>
        <v/>
      </c>
      <c r="B1327" s="66" t="s">
        <v>64</v>
      </c>
      <c r="C1327" s="66" t="s">
        <v>743</v>
      </c>
      <c r="D1327" s="66" t="s">
        <v>367</v>
      </c>
      <c r="E1327" s="66">
        <v>6</v>
      </c>
      <c r="F1327" s="66" t="s">
        <v>718</v>
      </c>
      <c r="G1327" s="66" t="s">
        <v>757</v>
      </c>
      <c r="H1327" s="68" t="s">
        <v>359</v>
      </c>
      <c r="I1327" s="68" t="s">
        <v>362</v>
      </c>
      <c r="J1327" s="66" t="s">
        <v>359</v>
      </c>
      <c r="K1327" s="69">
        <v>148067</v>
      </c>
    </row>
    <row r="1328" spans="1:11" ht="13.2" customHeight="1" x14ac:dyDescent="0.2">
      <c r="A1328" s="65" t="str">
        <f>IF(AND(F1328='Funding Chart'!$B$12,COUNTIF($C$1:C1328,C1328)=1),MAX($A$1:A1327)+1,"")</f>
        <v/>
      </c>
      <c r="B1328" s="66" t="s">
        <v>64</v>
      </c>
      <c r="C1328" s="66" t="s">
        <v>745</v>
      </c>
      <c r="D1328" s="66" t="s">
        <v>367</v>
      </c>
      <c r="E1328" s="66">
        <v>6</v>
      </c>
      <c r="F1328" s="66" t="s">
        <v>718</v>
      </c>
      <c r="G1328" s="66" t="s">
        <v>757</v>
      </c>
      <c r="H1328" s="68" t="s">
        <v>359</v>
      </c>
      <c r="I1328" s="68" t="s">
        <v>362</v>
      </c>
      <c r="J1328" s="66" t="s">
        <v>359</v>
      </c>
      <c r="K1328" s="69">
        <v>256510</v>
      </c>
    </row>
    <row r="1329" spans="1:12" ht="13.2" customHeight="1" x14ac:dyDescent="0.2">
      <c r="A1329" s="65" t="str">
        <f>IF(AND(F1329='Funding Chart'!$B$12,COUNTIF($C$1:C1329,C1329)=1),MAX($A$1:A1328)+1,"")</f>
        <v/>
      </c>
      <c r="B1329" s="66" t="s">
        <v>64</v>
      </c>
      <c r="C1329" s="66" t="s">
        <v>747</v>
      </c>
      <c r="D1329" s="66" t="s">
        <v>367</v>
      </c>
      <c r="E1329" s="66">
        <v>6</v>
      </c>
      <c r="F1329" s="66" t="s">
        <v>718</v>
      </c>
      <c r="G1329" s="66" t="s">
        <v>757</v>
      </c>
      <c r="H1329" s="68" t="s">
        <v>359</v>
      </c>
      <c r="I1329" s="68" t="s">
        <v>362</v>
      </c>
      <c r="J1329" s="66" t="s">
        <v>359</v>
      </c>
      <c r="K1329" s="69">
        <v>140857</v>
      </c>
    </row>
    <row r="1330" spans="1:12" ht="13.2" customHeight="1" x14ac:dyDescent="0.2">
      <c r="A1330" s="65" t="str">
        <f>IF(AND(F1330='Funding Chart'!$B$12,COUNTIF($C$1:C1330,C1330)=1),MAX($A$1:A1329)+1,"")</f>
        <v/>
      </c>
      <c r="B1330" s="66" t="s">
        <v>61</v>
      </c>
      <c r="C1330" s="66" t="s">
        <v>748</v>
      </c>
      <c r="D1330" s="66" t="s">
        <v>367</v>
      </c>
      <c r="E1330" s="66">
        <v>6</v>
      </c>
      <c r="F1330" s="66" t="s">
        <v>720</v>
      </c>
      <c r="G1330" s="66" t="s">
        <v>710</v>
      </c>
      <c r="H1330" s="68" t="s">
        <v>359</v>
      </c>
      <c r="I1330" s="68" t="s">
        <v>362</v>
      </c>
      <c r="J1330" s="66" t="s">
        <v>359</v>
      </c>
      <c r="K1330" s="69">
        <v>15895</v>
      </c>
    </row>
    <row r="1331" spans="1:12" ht="13.2" customHeight="1" x14ac:dyDescent="0.2">
      <c r="A1331" s="65" t="str">
        <f>IF(AND(F1331='Funding Chart'!$B$12,COUNTIF($C$1:C1331,C1331)=1),MAX($A$1:A1330)+1,"")</f>
        <v/>
      </c>
      <c r="B1331" s="66" t="s">
        <v>61</v>
      </c>
      <c r="C1331" s="66" t="s">
        <v>749</v>
      </c>
      <c r="D1331" s="66" t="s">
        <v>367</v>
      </c>
      <c r="E1331" s="66">
        <v>6</v>
      </c>
      <c r="F1331" s="66" t="s">
        <v>720</v>
      </c>
      <c r="G1331" s="66" t="s">
        <v>710</v>
      </c>
      <c r="H1331" s="68" t="s">
        <v>360</v>
      </c>
      <c r="I1331" s="68" t="s">
        <v>362</v>
      </c>
      <c r="J1331" s="66" t="s">
        <v>360</v>
      </c>
      <c r="K1331" s="69">
        <v>14665</v>
      </c>
    </row>
    <row r="1332" spans="1:12" ht="13.2" customHeight="1" x14ac:dyDescent="0.2">
      <c r="A1332" s="65" t="str">
        <f>IF(AND(F1332='Funding Chart'!$B$12,COUNTIF($C$1:C1332,C1332)=1),MAX($A$1:A1331)+1,"")</f>
        <v/>
      </c>
      <c r="B1332" s="66" t="s">
        <v>61</v>
      </c>
      <c r="C1332" s="66" t="s">
        <v>749</v>
      </c>
      <c r="D1332" s="66" t="s">
        <v>367</v>
      </c>
      <c r="E1332" s="66">
        <v>6</v>
      </c>
      <c r="F1332" s="66" t="s">
        <v>720</v>
      </c>
      <c r="G1332" s="66" t="s">
        <v>710</v>
      </c>
      <c r="H1332" s="68" t="s">
        <v>58</v>
      </c>
      <c r="I1332" s="68" t="s">
        <v>358</v>
      </c>
      <c r="J1332" s="66" t="s">
        <v>58</v>
      </c>
      <c r="K1332" s="69">
        <v>24780</v>
      </c>
    </row>
    <row r="1333" spans="1:12" ht="13.2" customHeight="1" x14ac:dyDescent="0.2">
      <c r="A1333" s="65" t="str">
        <f>IF(AND(F1333='Funding Chart'!$B$12,COUNTIF($C$1:C1333,C1333)=1),MAX($A$1:A1332)+1,"")</f>
        <v/>
      </c>
      <c r="B1333" s="66" t="s">
        <v>61</v>
      </c>
      <c r="C1333" s="66" t="s">
        <v>750</v>
      </c>
      <c r="D1333" s="66" t="s">
        <v>367</v>
      </c>
      <c r="E1333" s="66">
        <v>6</v>
      </c>
      <c r="F1333" s="66" t="s">
        <v>720</v>
      </c>
      <c r="G1333" s="66" t="s">
        <v>710</v>
      </c>
      <c r="H1333" s="68" t="s">
        <v>359</v>
      </c>
      <c r="I1333" s="68" t="s">
        <v>362</v>
      </c>
      <c r="J1333" s="66" t="s">
        <v>359</v>
      </c>
      <c r="K1333" s="69">
        <v>39737</v>
      </c>
    </row>
    <row r="1334" spans="1:12" s="78" customFormat="1" ht="13.2" customHeight="1" x14ac:dyDescent="0.2">
      <c r="A1334" s="65" t="str">
        <f>IF(AND(F1334='Funding Chart'!$B$12,COUNTIF($C$1:C1334,C1334)=1),MAX($A$1:A1333)+1,"")</f>
        <v/>
      </c>
      <c r="B1334" s="66" t="s">
        <v>60</v>
      </c>
      <c r="C1334" s="66" t="s">
        <v>752</v>
      </c>
      <c r="D1334" s="66" t="s">
        <v>367</v>
      </c>
      <c r="E1334" s="66">
        <v>6</v>
      </c>
      <c r="F1334" s="66" t="s">
        <v>112</v>
      </c>
      <c r="G1334" s="66" t="s">
        <v>712</v>
      </c>
      <c r="H1334" s="68" t="s">
        <v>359</v>
      </c>
      <c r="I1334" s="68" t="s">
        <v>362</v>
      </c>
      <c r="J1334" s="66" t="s">
        <v>359</v>
      </c>
      <c r="K1334" s="69">
        <v>75300</v>
      </c>
      <c r="L1334" s="65"/>
    </row>
    <row r="1335" spans="1:12" ht="13.2" customHeight="1" x14ac:dyDescent="0.2">
      <c r="A1335" s="79">
        <f>IF(AND(F1335='Funding Chart'!$B$12,COUNTIF($C$1:C1335,C1335)=1),MAX($A$1:A1334)+1,"")</f>
        <v>4</v>
      </c>
      <c r="B1335" s="79"/>
      <c r="C1335" s="80" t="s">
        <v>23</v>
      </c>
      <c r="D1335" s="79"/>
      <c r="E1335" s="74"/>
      <c r="F1335" s="79" t="str">
        <f>'Funding Chart'!B12</f>
        <v>Allan Hancock</v>
      </c>
      <c r="G1335" s="79"/>
      <c r="H1335" s="81"/>
      <c r="I1335" s="75"/>
      <c r="J1335" s="74"/>
      <c r="K1335" s="82">
        <f>SUMIF($F$2:$F$1184,$F$1335,$K$2:$K$1184)</f>
        <v>8515333.2392779998</v>
      </c>
      <c r="L1335" s="78"/>
    </row>
    <row r="1336" spans="1:12" ht="13.2" customHeight="1" x14ac:dyDescent="0.2">
      <c r="A1336" s="79"/>
    </row>
  </sheetData>
  <printOptions gridLines="1"/>
  <pageMargins left="0.5" right="0.5" top="0.5" bottom="0.5" header="0.5" footer="0.25"/>
  <pageSetup scale="84" fitToHeight="0" pageOrder="overThenDown" orientation="portrait" r:id="rId1"/>
  <headerFooter alignWithMargins="0">
    <oddFooter>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3"/>
  <sheetViews>
    <sheetView workbookViewId="0">
      <selection activeCell="F1" sqref="F1"/>
    </sheetView>
  </sheetViews>
  <sheetFormatPr defaultColWidth="11.5546875" defaultRowHeight="13.2" x14ac:dyDescent="0.25"/>
  <cols>
    <col min="1" max="1" width="18.109375" customWidth="1"/>
    <col min="3" max="3" width="21.109375" customWidth="1"/>
    <col min="4" max="4" width="18.77734375" customWidth="1"/>
    <col min="6" max="6" width="48.77734375" customWidth="1"/>
    <col min="7" max="7" width="7.6640625" customWidth="1"/>
  </cols>
  <sheetData>
    <row r="1" spans="1:7" x14ac:dyDescent="0.25">
      <c r="A1" s="76" t="s">
        <v>721</v>
      </c>
      <c r="C1" s="76" t="s">
        <v>721</v>
      </c>
      <c r="D1" t="s">
        <v>756</v>
      </c>
      <c r="F1" s="76" t="s">
        <v>716</v>
      </c>
      <c r="G1" t="s">
        <v>718</v>
      </c>
    </row>
    <row r="2" spans="1:7" x14ac:dyDescent="0.25">
      <c r="A2" s="77" t="s">
        <v>344</v>
      </c>
      <c r="C2" s="77" t="s">
        <v>364</v>
      </c>
      <c r="D2" s="83">
        <v>2</v>
      </c>
    </row>
    <row r="3" spans="1:7" x14ac:dyDescent="0.25">
      <c r="A3" s="77" t="s">
        <v>341</v>
      </c>
      <c r="C3" s="77" t="s">
        <v>367</v>
      </c>
      <c r="D3" s="83">
        <v>6</v>
      </c>
      <c r="F3" s="76" t="s">
        <v>721</v>
      </c>
    </row>
    <row r="4" spans="1:7" x14ac:dyDescent="0.25">
      <c r="A4" s="77" t="s">
        <v>339</v>
      </c>
      <c r="C4" s="77" t="s">
        <v>26</v>
      </c>
      <c r="D4" s="83">
        <v>1</v>
      </c>
      <c r="F4" s="77" t="s">
        <v>731</v>
      </c>
    </row>
    <row r="5" spans="1:7" x14ac:dyDescent="0.25">
      <c r="A5" s="77" t="s">
        <v>333</v>
      </c>
      <c r="C5" s="77" t="s">
        <v>368</v>
      </c>
      <c r="D5" s="83">
        <v>4</v>
      </c>
      <c r="F5" s="77" t="s">
        <v>722</v>
      </c>
    </row>
    <row r="6" spans="1:7" x14ac:dyDescent="0.25">
      <c r="A6" s="77" t="s">
        <v>327</v>
      </c>
      <c r="C6" s="77" t="s">
        <v>365</v>
      </c>
      <c r="D6" s="83">
        <v>3</v>
      </c>
      <c r="F6" s="77" t="s">
        <v>753</v>
      </c>
    </row>
    <row r="7" spans="1:7" x14ac:dyDescent="0.25">
      <c r="A7" s="77" t="s">
        <v>325</v>
      </c>
      <c r="C7" s="77" t="s">
        <v>366</v>
      </c>
      <c r="D7" s="83">
        <v>5</v>
      </c>
      <c r="F7" s="77" t="s">
        <v>725</v>
      </c>
    </row>
    <row r="8" spans="1:7" x14ac:dyDescent="0.25">
      <c r="A8" s="77" t="s">
        <v>322</v>
      </c>
      <c r="F8" s="77" t="s">
        <v>729</v>
      </c>
    </row>
    <row r="9" spans="1:7" x14ac:dyDescent="0.25">
      <c r="A9" s="77" t="s">
        <v>319</v>
      </c>
      <c r="F9" s="77" t="s">
        <v>754</v>
      </c>
    </row>
    <row r="10" spans="1:7" x14ac:dyDescent="0.25">
      <c r="A10" s="77" t="s">
        <v>315</v>
      </c>
      <c r="F10" s="77" t="s">
        <v>69</v>
      </c>
    </row>
    <row r="11" spans="1:7" x14ac:dyDescent="0.25">
      <c r="A11" s="77" t="s">
        <v>312</v>
      </c>
      <c r="F11" s="77" t="s">
        <v>462</v>
      </c>
    </row>
    <row r="12" spans="1:7" x14ac:dyDescent="0.25">
      <c r="A12" s="77" t="s">
        <v>310</v>
      </c>
      <c r="F12" s="77" t="s">
        <v>755</v>
      </c>
    </row>
    <row r="13" spans="1:7" x14ac:dyDescent="0.25">
      <c r="A13" s="77" t="s">
        <v>304</v>
      </c>
      <c r="F13" s="77" t="s">
        <v>724</v>
      </c>
    </row>
    <row r="14" spans="1:7" x14ac:dyDescent="0.25">
      <c r="A14" s="77" t="s">
        <v>53</v>
      </c>
      <c r="F14" s="77" t="s">
        <v>726</v>
      </c>
    </row>
    <row r="15" spans="1:7" x14ac:dyDescent="0.25">
      <c r="A15" s="77" t="s">
        <v>300</v>
      </c>
      <c r="F15" s="77" t="s">
        <v>728</v>
      </c>
    </row>
    <row r="16" spans="1:7" x14ac:dyDescent="0.25">
      <c r="A16" s="77" t="s">
        <v>298</v>
      </c>
      <c r="F16" s="77" t="s">
        <v>758</v>
      </c>
    </row>
    <row r="17" spans="1:6" x14ac:dyDescent="0.25">
      <c r="A17" s="77" t="s">
        <v>294</v>
      </c>
      <c r="F17" s="77" t="s">
        <v>759</v>
      </c>
    </row>
    <row r="18" spans="1:6" x14ac:dyDescent="0.25">
      <c r="A18" s="77" t="s">
        <v>290</v>
      </c>
      <c r="F18" s="77" t="s">
        <v>760</v>
      </c>
    </row>
    <row r="19" spans="1:6" x14ac:dyDescent="0.25">
      <c r="A19" s="77" t="s">
        <v>287</v>
      </c>
      <c r="F19" s="77" t="s">
        <v>761</v>
      </c>
    </row>
    <row r="20" spans="1:6" x14ac:dyDescent="0.25">
      <c r="A20" s="77" t="s">
        <v>284</v>
      </c>
      <c r="F20" s="77" t="s">
        <v>735</v>
      </c>
    </row>
    <row r="21" spans="1:6" x14ac:dyDescent="0.25">
      <c r="A21" s="77" t="s">
        <v>281</v>
      </c>
      <c r="F21" s="77" t="s">
        <v>736</v>
      </c>
    </row>
    <row r="22" spans="1:6" x14ac:dyDescent="0.25">
      <c r="A22" s="77" t="s">
        <v>278</v>
      </c>
      <c r="F22" s="77" t="s">
        <v>737</v>
      </c>
    </row>
    <row r="23" spans="1:6" x14ac:dyDescent="0.25">
      <c r="A23" s="77" t="s">
        <v>274</v>
      </c>
      <c r="F23" s="77" t="s">
        <v>741</v>
      </c>
    </row>
    <row r="24" spans="1:6" x14ac:dyDescent="0.25">
      <c r="A24" s="77" t="s">
        <v>71</v>
      </c>
      <c r="F24" s="77" t="s">
        <v>742</v>
      </c>
    </row>
    <row r="25" spans="1:6" x14ac:dyDescent="0.25">
      <c r="A25" s="77" t="s">
        <v>266</v>
      </c>
      <c r="F25" s="77" t="s">
        <v>744</v>
      </c>
    </row>
    <row r="26" spans="1:6" x14ac:dyDescent="0.25">
      <c r="A26" s="77" t="s">
        <v>263</v>
      </c>
      <c r="F26" s="77" t="s">
        <v>746</v>
      </c>
    </row>
    <row r="27" spans="1:6" x14ac:dyDescent="0.25">
      <c r="A27" s="77" t="s">
        <v>261</v>
      </c>
      <c r="F27" s="77" t="s">
        <v>723</v>
      </c>
    </row>
    <row r="28" spans="1:6" x14ac:dyDescent="0.25">
      <c r="A28" s="77" t="s">
        <v>68</v>
      </c>
      <c r="F28" s="77" t="s">
        <v>727</v>
      </c>
    </row>
    <row r="29" spans="1:6" x14ac:dyDescent="0.25">
      <c r="A29" s="77" t="s">
        <v>252</v>
      </c>
      <c r="F29" s="77" t="s">
        <v>730</v>
      </c>
    </row>
    <row r="30" spans="1:6" x14ac:dyDescent="0.25">
      <c r="A30" s="77" t="s">
        <v>247</v>
      </c>
      <c r="F30" s="77" t="s">
        <v>732</v>
      </c>
    </row>
    <row r="31" spans="1:6" x14ac:dyDescent="0.25">
      <c r="A31" s="77" t="s">
        <v>241</v>
      </c>
      <c r="F31" s="77" t="s">
        <v>733</v>
      </c>
    </row>
    <row r="32" spans="1:6" x14ac:dyDescent="0.25">
      <c r="A32" s="77" t="s">
        <v>237</v>
      </c>
      <c r="F32" s="77" t="s">
        <v>734</v>
      </c>
    </row>
    <row r="33" spans="1:6" x14ac:dyDescent="0.25">
      <c r="A33" s="77" t="s">
        <v>235</v>
      </c>
      <c r="F33" s="77" t="s">
        <v>738</v>
      </c>
    </row>
    <row r="34" spans="1:6" x14ac:dyDescent="0.25">
      <c r="A34" s="77" t="s">
        <v>231</v>
      </c>
      <c r="F34" s="77" t="s">
        <v>739</v>
      </c>
    </row>
    <row r="35" spans="1:6" x14ac:dyDescent="0.25">
      <c r="A35" s="77" t="s">
        <v>226</v>
      </c>
      <c r="F35" s="77" t="s">
        <v>740</v>
      </c>
    </row>
    <row r="36" spans="1:6" x14ac:dyDescent="0.25">
      <c r="A36" s="77" t="s">
        <v>224</v>
      </c>
      <c r="F36" s="77" t="s">
        <v>743</v>
      </c>
    </row>
    <row r="37" spans="1:6" x14ac:dyDescent="0.25">
      <c r="A37" s="77" t="s">
        <v>220</v>
      </c>
      <c r="F37" s="77" t="s">
        <v>745</v>
      </c>
    </row>
    <row r="38" spans="1:6" x14ac:dyDescent="0.25">
      <c r="A38" s="77" t="s">
        <v>216</v>
      </c>
      <c r="F38" s="77" t="s">
        <v>747</v>
      </c>
    </row>
    <row r="39" spans="1:6" x14ac:dyDescent="0.25">
      <c r="A39" s="77" t="s">
        <v>214</v>
      </c>
      <c r="F39" s="77" t="s">
        <v>313</v>
      </c>
    </row>
    <row r="40" spans="1:6" x14ac:dyDescent="0.25">
      <c r="A40" s="77" t="s">
        <v>211</v>
      </c>
    </row>
    <row r="41" spans="1:6" x14ac:dyDescent="0.25">
      <c r="A41" s="77" t="s">
        <v>209</v>
      </c>
    </row>
    <row r="42" spans="1:6" x14ac:dyDescent="0.25">
      <c r="A42" s="77" t="s">
        <v>206</v>
      </c>
    </row>
    <row r="43" spans="1:6" x14ac:dyDescent="0.25">
      <c r="A43" s="77" t="s">
        <v>203</v>
      </c>
    </row>
    <row r="44" spans="1:6" x14ac:dyDescent="0.25">
      <c r="A44" s="77" t="s">
        <v>201</v>
      </c>
    </row>
    <row r="45" spans="1:6" x14ac:dyDescent="0.25">
      <c r="A45" s="77" t="s">
        <v>192</v>
      </c>
    </row>
    <row r="46" spans="1:6" x14ac:dyDescent="0.25">
      <c r="A46" s="77" t="s">
        <v>190</v>
      </c>
    </row>
    <row r="47" spans="1:6" x14ac:dyDescent="0.25">
      <c r="A47" s="77" t="s">
        <v>65</v>
      </c>
    </row>
    <row r="48" spans="1:6" x14ac:dyDescent="0.25">
      <c r="A48" s="77" t="s">
        <v>64</v>
      </c>
    </row>
    <row r="49" spans="1:1" x14ac:dyDescent="0.25">
      <c r="A49" s="77" t="s">
        <v>63</v>
      </c>
    </row>
    <row r="50" spans="1:1" x14ac:dyDescent="0.25">
      <c r="A50" s="77" t="s">
        <v>175</v>
      </c>
    </row>
    <row r="51" spans="1:1" x14ac:dyDescent="0.25">
      <c r="A51" s="77" t="s">
        <v>169</v>
      </c>
    </row>
    <row r="52" spans="1:1" x14ac:dyDescent="0.25">
      <c r="A52" s="77" t="s">
        <v>720</v>
      </c>
    </row>
    <row r="53" spans="1:1" x14ac:dyDescent="0.25">
      <c r="A53" s="77" t="s">
        <v>162</v>
      </c>
    </row>
    <row r="54" spans="1:1" x14ac:dyDescent="0.25">
      <c r="A54" s="77" t="s">
        <v>157</v>
      </c>
    </row>
    <row r="55" spans="1:1" x14ac:dyDescent="0.25">
      <c r="A55" s="77" t="s">
        <v>62</v>
      </c>
    </row>
    <row r="56" spans="1:1" x14ac:dyDescent="0.25">
      <c r="A56" s="77" t="s">
        <v>152</v>
      </c>
    </row>
    <row r="57" spans="1:1" x14ac:dyDescent="0.25">
      <c r="A57" s="77" t="s">
        <v>149</v>
      </c>
    </row>
    <row r="58" spans="1:1" x14ac:dyDescent="0.25">
      <c r="A58" s="77" t="s">
        <v>146</v>
      </c>
    </row>
    <row r="59" spans="1:1" x14ac:dyDescent="0.25">
      <c r="A59" s="77" t="s">
        <v>666</v>
      </c>
    </row>
    <row r="60" spans="1:1" x14ac:dyDescent="0.25">
      <c r="A60" s="77" t="s">
        <v>135</v>
      </c>
    </row>
    <row r="61" spans="1:1" x14ac:dyDescent="0.25">
      <c r="A61" s="77" t="s">
        <v>130</v>
      </c>
    </row>
    <row r="62" spans="1:1" x14ac:dyDescent="0.25">
      <c r="A62" s="77" t="s">
        <v>126</v>
      </c>
    </row>
    <row r="63" spans="1:1" x14ac:dyDescent="0.25">
      <c r="A63" s="77" t="s">
        <v>120</v>
      </c>
    </row>
    <row r="64" spans="1:1" x14ac:dyDescent="0.25">
      <c r="A64" s="77" t="s">
        <v>117</v>
      </c>
    </row>
    <row r="65" spans="1:1" x14ac:dyDescent="0.25">
      <c r="A65" s="77" t="s">
        <v>114</v>
      </c>
    </row>
    <row r="66" spans="1:1" x14ac:dyDescent="0.25">
      <c r="A66" s="77" t="s">
        <v>112</v>
      </c>
    </row>
    <row r="67" spans="1:1" x14ac:dyDescent="0.25">
      <c r="A67" s="77" t="s">
        <v>107</v>
      </c>
    </row>
    <row r="68" spans="1:1" x14ac:dyDescent="0.25">
      <c r="A68" s="77" t="s">
        <v>104</v>
      </c>
    </row>
    <row r="69" spans="1:1" x14ac:dyDescent="0.25">
      <c r="A69" s="77" t="s">
        <v>100</v>
      </c>
    </row>
    <row r="70" spans="1:1" x14ac:dyDescent="0.25">
      <c r="A70" s="77" t="s">
        <v>97</v>
      </c>
    </row>
    <row r="71" spans="1:1" x14ac:dyDescent="0.25">
      <c r="A71" s="77" t="s">
        <v>87</v>
      </c>
    </row>
    <row r="72" spans="1:1" x14ac:dyDescent="0.25">
      <c r="A72" s="77" t="s">
        <v>77</v>
      </c>
    </row>
    <row r="73" spans="1:1" x14ac:dyDescent="0.25">
      <c r="A73" s="77" t="s">
        <v>718</v>
      </c>
    </row>
  </sheetData>
  <pageMargins left="0.7" right="0.7" top="0.75" bottom="0.75" header="0.3" footer="0.3"/>
  <pageSetup orientation="portrait" horizontalDpi="0" verticalDpi="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914E7CC524621418951E798A26C1086" ma:contentTypeVersion="9" ma:contentTypeDescription="Create a new document." ma:contentTypeScope="" ma:versionID="2288787c61babe554b90495c3789d7c5">
  <xsd:schema xmlns:xsd="http://www.w3.org/2001/XMLSchema" xmlns:xs="http://www.w3.org/2001/XMLSchema" xmlns:p="http://schemas.microsoft.com/office/2006/metadata/properties" xmlns:ns2="9682fde2-0d99-4585-8154-fdea48568b58" targetNamespace="http://schemas.microsoft.com/office/2006/metadata/properties" ma:root="true" ma:fieldsID="850a857e7bd06a26625db0263e2b387c" ns2:_="">
    <xsd:import namespace="9682fde2-0d99-4585-8154-fdea48568b58"/>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82fde2-0d99-4585-8154-fdea48568b5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DA23C1D-69C1-43C5-B2B1-E8253B3DD531}"/>
</file>

<file path=customXml/itemProps2.xml><?xml version="1.0" encoding="utf-8"?>
<ds:datastoreItem xmlns:ds="http://schemas.openxmlformats.org/officeDocument/2006/customXml" ds:itemID="{F47E89F3-A63F-4DF7-BDCC-E21D21BBB641}"/>
</file>

<file path=customXml/itemProps3.xml><?xml version="1.0" encoding="utf-8"?>
<ds:datastoreItem xmlns:ds="http://schemas.openxmlformats.org/officeDocument/2006/customXml" ds:itemID="{E9DE292A-7E4E-47A5-A5C2-866BCCE7D18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Funding Chart</vt:lpstr>
      <vt:lpstr>Notes on Funding Sources</vt:lpstr>
      <vt:lpstr>Source Data</vt:lpstr>
      <vt:lpstr>ddLIst</vt:lpstr>
      <vt:lpstr>ddConsortium</vt:lpstr>
      <vt:lpstr>ddType</vt:lpstr>
      <vt:lpstr>'Source Data'!Print_Titles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Kelly, Neil</dc:creator>
  <cp:lastModifiedBy>Nancy O'Neill</cp:lastModifiedBy>
  <dcterms:created xsi:type="dcterms:W3CDTF">2015-09-03T15:03:38Z</dcterms:created>
  <dcterms:modified xsi:type="dcterms:W3CDTF">2017-12-11T23:18:32Z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0x010100D914E7CC524621418951E798A26C1086</vt:lpwstr>
  </property>
</Properties>
</file>